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5" yWindow="540" windowWidth="5085" windowHeight="6990" tabRatio="818" activeTab="0"/>
  </bookViews>
  <sheets>
    <sheet name="Avant Propos" sheetId="1" r:id="rId1"/>
    <sheet name="Informations générales" sheetId="2" r:id="rId2"/>
    <sheet name="Questionnaire" sheetId="3" r:id="rId3"/>
    <sheet name="Synthèse" sheetId="4" r:id="rId4"/>
    <sheet name="Résultat détaillé" sheetId="5" r:id="rId5"/>
    <sheet name="AUDITquestionnaire" sheetId="6" state="hidden" r:id="rId6"/>
    <sheet name="AUDITsynthèse" sheetId="7" state="hidden" r:id="rId7"/>
  </sheets>
  <definedNames>
    <definedName name="_Toc302132700" localSheetId="2">'Questionnaire'!#REF!</definedName>
    <definedName name="_Toc318991774" localSheetId="2">'Questionnaire'!$A$12</definedName>
    <definedName name="Activites">#REF!</definedName>
    <definedName name="Permanence">#REF!</definedName>
    <definedName name="_xlnm.Print_Area" localSheetId="2">'Questionnaire'!$A$1:$O$109</definedName>
    <definedName name="_xlnm.Print_Area" localSheetId="4">'Résultat détaillé'!$A$1:$H$94</definedName>
  </definedNames>
  <calcPr fullCalcOnLoad="1"/>
</workbook>
</file>

<file path=xl/comments6.xml><?xml version="1.0" encoding="utf-8"?>
<comments xmlns="http://schemas.openxmlformats.org/spreadsheetml/2006/main">
  <authors>
    <author>Agopian</author>
    <author>p082243</author>
  </authors>
  <commentList>
    <comment ref="F18" authorId="0">
      <text>
        <r>
          <rPr>
            <b/>
            <sz val="8"/>
            <rFont val="Tahoma"/>
            <family val="2"/>
          </rPr>
          <t xml:space="preserve">Consignes de remplissage :
OUI : </t>
        </r>
        <r>
          <rPr>
            <sz val="8"/>
            <rFont val="Tahoma"/>
            <family val="2"/>
          </rPr>
          <t>si les règles sont connues</t>
        </r>
        <r>
          <rPr>
            <b/>
            <sz val="8"/>
            <rFont val="Tahoma"/>
            <family val="2"/>
          </rPr>
          <t xml:space="preserve">
NON : </t>
        </r>
        <r>
          <rPr>
            <sz val="8"/>
            <rFont val="Tahoma"/>
            <family val="2"/>
          </rPr>
          <t>dans tous les autres cas</t>
        </r>
        <r>
          <rPr>
            <b/>
            <sz val="8"/>
            <rFont val="Tahoma"/>
            <family val="2"/>
          </rPr>
          <t xml:space="preserve">
SANS OBJET : </t>
        </r>
        <r>
          <rPr>
            <sz val="8"/>
            <rFont val="Tahoma"/>
            <family val="2"/>
          </rPr>
          <t>si absence de règles institutionnelles</t>
        </r>
      </text>
    </comment>
    <comment ref="F19" authorId="0">
      <text>
        <r>
          <rPr>
            <b/>
            <sz val="8"/>
            <rFont val="Tahoma"/>
            <family val="2"/>
          </rPr>
          <t xml:space="preserve">Consignes de remplissage :
OUI : </t>
        </r>
        <r>
          <rPr>
            <sz val="8"/>
            <rFont val="Tahoma"/>
            <family val="2"/>
          </rPr>
          <t>si les prescriptions orales respectent la procédure conforme aux bonnes pratiques</t>
        </r>
        <r>
          <rPr>
            <b/>
            <sz val="8"/>
            <rFont val="Tahoma"/>
            <family val="2"/>
          </rPr>
          <t xml:space="preserve">
NON :</t>
        </r>
        <r>
          <rPr>
            <sz val="8"/>
            <rFont val="Tahoma"/>
            <family val="2"/>
          </rPr>
          <t xml:space="preserve"> dans tous les autres cas</t>
        </r>
      </text>
    </comment>
    <comment ref="F20" authorId="0">
      <text>
        <r>
          <rPr>
            <b/>
            <sz val="8"/>
            <rFont val="Tahoma"/>
            <family val="2"/>
          </rPr>
          <t xml:space="preserve">Consignes de remplissage :
OUI : </t>
        </r>
        <r>
          <rPr>
            <sz val="8"/>
            <rFont val="Tahoma"/>
            <family val="2"/>
          </rPr>
          <t>si la prescription est rédigée sur le support commun de prescription-administration, ou saisie dans le logiciel de prescription</t>
        </r>
        <r>
          <rPr>
            <b/>
            <sz val="8"/>
            <rFont val="Tahoma"/>
            <family val="2"/>
          </rPr>
          <t xml:space="preserve">
NON :</t>
        </r>
        <r>
          <rPr>
            <sz val="8"/>
            <rFont val="Tahoma"/>
            <family val="2"/>
          </rPr>
          <t xml:space="preserve"> dans tous les autres cas</t>
        </r>
      </text>
    </comment>
    <comment ref="F21" authorId="0">
      <text>
        <r>
          <rPr>
            <b/>
            <sz val="8"/>
            <rFont val="Tahoma"/>
            <family val="2"/>
          </rPr>
          <t xml:space="preserve">Consignes de remplissage :
OUI : </t>
        </r>
        <r>
          <rPr>
            <sz val="8"/>
            <rFont val="Tahoma"/>
            <family val="2"/>
          </rPr>
          <t>si vous utilisez des symboles définis au niveau institutionnel.</t>
        </r>
        <r>
          <rPr>
            <b/>
            <sz val="8"/>
            <rFont val="Tahoma"/>
            <family val="2"/>
          </rPr>
          <t xml:space="preserve">
NON :</t>
        </r>
        <r>
          <rPr>
            <sz val="8"/>
            <rFont val="Tahoma"/>
            <family val="2"/>
          </rPr>
          <t xml:space="preserve"> dans tous les autres cas</t>
        </r>
      </text>
    </comment>
    <comment ref="F22" authorId="0">
      <text>
        <r>
          <rPr>
            <b/>
            <sz val="8"/>
            <rFont val="Tahoma"/>
            <family val="2"/>
          </rPr>
          <t xml:space="preserve">Consignes de remplissage :
OUI : </t>
        </r>
        <r>
          <rPr>
            <sz val="8"/>
            <rFont val="Tahoma"/>
            <family val="2"/>
          </rPr>
          <t>si un prescripteur est joignable 24h/24 et 7j/7.</t>
        </r>
        <r>
          <rPr>
            <b/>
            <sz val="8"/>
            <rFont val="Tahoma"/>
            <family val="2"/>
          </rPr>
          <t xml:space="preserve">
NON :</t>
        </r>
        <r>
          <rPr>
            <sz val="8"/>
            <rFont val="Tahoma"/>
            <family val="2"/>
          </rPr>
          <t xml:space="preserve"> dans tous les autres cas.</t>
        </r>
      </text>
    </comment>
    <comment ref="F23" authorId="0">
      <text>
        <r>
          <rPr>
            <b/>
            <sz val="8"/>
            <rFont val="Tahoma"/>
            <family val="2"/>
          </rPr>
          <t xml:space="preserve">Consignes de remplissage :
OUI : </t>
        </r>
        <r>
          <rPr>
            <sz val="8"/>
            <rFont val="Tahoma"/>
            <family val="2"/>
          </rPr>
          <t xml:space="preserve">si les mesures institutionnelles sont connues et appliquées pour éviter les pertes, vols, usurpation d’accès informatique ou falsifications, de codes d’accès de documents de prescription </t>
        </r>
        <r>
          <rPr>
            <b/>
            <sz val="8"/>
            <rFont val="Tahoma"/>
            <family val="2"/>
          </rPr>
          <t xml:space="preserve">
NON :</t>
        </r>
        <r>
          <rPr>
            <sz val="8"/>
            <rFont val="Tahoma"/>
            <family val="2"/>
          </rPr>
          <t xml:space="preserve"> dans tous les autres cas.</t>
        </r>
      </text>
    </comment>
    <comment ref="F24" authorId="0">
      <text>
        <r>
          <rPr>
            <b/>
            <sz val="8"/>
            <rFont val="Tahoma"/>
            <family val="2"/>
          </rPr>
          <t xml:space="preserve">Consignes de remplissage :
OUI : </t>
        </r>
        <r>
          <rPr>
            <sz val="8"/>
            <rFont val="Tahoma"/>
            <family val="2"/>
          </rPr>
          <t>si les professionnels de l’unité sont sensibilisés au problème représenté par les erreurs liées de la prise en charge médicamenteuse (évènements indésirables évitables liées aux médicaments)</t>
        </r>
        <r>
          <rPr>
            <b/>
            <sz val="8"/>
            <rFont val="Tahoma"/>
            <family val="2"/>
          </rPr>
          <t xml:space="preserve">
NON :</t>
        </r>
        <r>
          <rPr>
            <sz val="8"/>
            <rFont val="Tahoma"/>
            <family val="2"/>
          </rPr>
          <t xml:space="preserve"> dans tous les autres cas.</t>
        </r>
      </text>
    </comment>
    <comment ref="F25" authorId="0">
      <text>
        <r>
          <rPr>
            <b/>
            <sz val="8"/>
            <rFont val="Tahoma"/>
            <family val="2"/>
          </rPr>
          <t xml:space="preserve">Consignes de remplissage :
OUI : </t>
        </r>
        <r>
          <rPr>
            <sz val="8"/>
            <rFont val="Tahoma"/>
            <family val="2"/>
          </rPr>
          <t>si des personnels de votre unités de soins ont déjà participé à des REMED, RMM voire CREX pour des EI liés aux médicaments.</t>
        </r>
        <r>
          <rPr>
            <b/>
            <sz val="8"/>
            <rFont val="Tahoma"/>
            <family val="2"/>
          </rPr>
          <t xml:space="preserve">
NON :</t>
        </r>
        <r>
          <rPr>
            <sz val="8"/>
            <rFont val="Tahoma"/>
            <family val="2"/>
          </rPr>
          <t xml:space="preserve"> dans tous les autres cas.</t>
        </r>
      </text>
    </comment>
    <comment ref="F33" authorId="0">
      <text>
        <r>
          <rPr>
            <b/>
            <sz val="8"/>
            <rFont val="Tahoma"/>
            <family val="2"/>
          </rPr>
          <t>Consignes de remplissage :</t>
        </r>
        <r>
          <rPr>
            <sz val="8"/>
            <rFont val="Tahoma"/>
            <family val="2"/>
          </rPr>
          <t xml:space="preserve">
</t>
        </r>
        <r>
          <rPr>
            <b/>
            <sz val="8"/>
            <rFont val="Tahoma"/>
            <family val="2"/>
          </rPr>
          <t>OUI</t>
        </r>
        <r>
          <rPr>
            <sz val="8"/>
            <rFont val="Tahoma"/>
            <family val="2"/>
          </rPr>
          <t xml:space="preserve"> : si une ou des bases de données sur l’utilisation des médicaments sont disponibles sous forme papier et/ou électronique
</t>
        </r>
        <r>
          <rPr>
            <b/>
            <sz val="8"/>
            <rFont val="Tahoma"/>
            <family val="2"/>
          </rPr>
          <t>NON</t>
        </r>
        <r>
          <rPr>
            <sz val="8"/>
            <rFont val="Tahoma"/>
            <family val="2"/>
          </rPr>
          <t xml:space="preserve"> : dans tous les autres cas</t>
        </r>
      </text>
    </comment>
    <comment ref="F34" authorId="0">
      <text>
        <r>
          <rPr>
            <b/>
            <sz val="8"/>
            <rFont val="Tahoma"/>
            <family val="2"/>
          </rPr>
          <t xml:space="preserve">Consignes de remplissage :
OUI : </t>
        </r>
        <r>
          <rPr>
            <sz val="8"/>
            <rFont val="Tahoma"/>
            <family val="2"/>
          </rPr>
          <t xml:space="preserve">si un livret du médicament actualisé est disponible dans l’unité de soins (sous format papier et/ou électronique) </t>
        </r>
        <r>
          <rPr>
            <b/>
            <sz val="8"/>
            <rFont val="Tahoma"/>
            <family val="2"/>
          </rPr>
          <t xml:space="preserve">
NON :</t>
        </r>
        <r>
          <rPr>
            <sz val="8"/>
            <rFont val="Tahoma"/>
            <family val="2"/>
          </rPr>
          <t xml:space="preserve"> dans tous les autres cas.</t>
        </r>
      </text>
    </comment>
    <comment ref="F35" authorId="0">
      <text>
        <r>
          <rPr>
            <b/>
            <sz val="8"/>
            <rFont val="Tahoma"/>
            <family val="2"/>
          </rPr>
          <t xml:space="preserve">Consignes de remplissage :
OUI : </t>
        </r>
        <r>
          <rPr>
            <sz val="8"/>
            <rFont val="Tahoma"/>
            <family val="2"/>
          </rPr>
          <t>si vous utilisez des protocoles institutionnels</t>
        </r>
        <r>
          <rPr>
            <b/>
            <sz val="8"/>
            <rFont val="Tahoma"/>
            <family val="2"/>
          </rPr>
          <t xml:space="preserve">
NON :</t>
        </r>
        <r>
          <rPr>
            <sz val="8"/>
            <rFont val="Tahoma"/>
            <family val="2"/>
          </rPr>
          <t xml:space="preserve"> si les protocoles utilisés sont propres à votre unité de soins</t>
        </r>
      </text>
    </comment>
    <comment ref="F36" authorId="0">
      <text>
        <r>
          <rPr>
            <b/>
            <sz val="8"/>
            <rFont val="Tahoma"/>
            <family val="2"/>
          </rPr>
          <t xml:space="preserve">Consignes de remplissage :
OUI : </t>
        </r>
        <r>
          <rPr>
            <sz val="8"/>
            <rFont val="Tahoma"/>
            <family val="2"/>
          </rPr>
          <t>si cette liste existe dans l’établissement et si elle est facilement consultable dans l’unité de soins</t>
        </r>
        <r>
          <rPr>
            <b/>
            <sz val="8"/>
            <rFont val="Tahoma"/>
            <family val="2"/>
          </rPr>
          <t xml:space="preserve">
NON :</t>
        </r>
        <r>
          <rPr>
            <sz val="8"/>
            <rFont val="Tahoma"/>
            <family val="2"/>
          </rPr>
          <t xml:space="preserve"> dans tous les autres cas</t>
        </r>
      </text>
    </comment>
    <comment ref="F37" authorId="0">
      <text>
        <r>
          <rPr>
            <b/>
            <sz val="8"/>
            <rFont val="Tahoma"/>
            <family val="2"/>
          </rPr>
          <t>Consignes de remplissage :
OUI :</t>
        </r>
        <r>
          <rPr>
            <sz val="8"/>
            <rFont val="Tahoma"/>
            <family val="2"/>
          </rPr>
          <t xml:space="preserve"> si vous avez un accès facile au statut des médicaments que vous prescrivez à la sortie des patients</t>
        </r>
        <r>
          <rPr>
            <b/>
            <sz val="8"/>
            <rFont val="Tahoma"/>
            <family val="2"/>
          </rPr>
          <t xml:space="preserve">
NON :</t>
        </r>
        <r>
          <rPr>
            <sz val="8"/>
            <rFont val="Tahoma"/>
            <family val="2"/>
          </rPr>
          <t xml:space="preserve"> dans tous les autres cas.</t>
        </r>
      </text>
    </comment>
    <comment ref="F48" authorId="0">
      <text>
        <r>
          <rPr>
            <b/>
            <sz val="8"/>
            <rFont val="Tahoma"/>
            <family val="2"/>
          </rPr>
          <t xml:space="preserve">Consignes de remplissage :
OUI : </t>
        </r>
        <r>
          <rPr>
            <sz val="8"/>
            <rFont val="Tahoma"/>
            <family val="2"/>
          </rPr>
          <t>si le critère est systématiquement renseigné de façon lisible pour chacune des lignes de prescription</t>
        </r>
        <r>
          <rPr>
            <b/>
            <sz val="8"/>
            <rFont val="Tahoma"/>
            <family val="2"/>
          </rPr>
          <t xml:space="preserve">
NON :</t>
        </r>
        <r>
          <rPr>
            <sz val="8"/>
            <rFont val="Tahoma"/>
            <family val="2"/>
          </rPr>
          <t xml:space="preserve"> dans tous les autres cas.</t>
        </r>
      </text>
    </comment>
    <comment ref="F49" authorId="0">
      <text>
        <r>
          <rPr>
            <b/>
            <sz val="8"/>
            <rFont val="Tahoma"/>
            <family val="2"/>
          </rPr>
          <t xml:space="preserve">Consignes de remplissage :
OUI : </t>
        </r>
        <r>
          <rPr>
            <sz val="8"/>
            <rFont val="Tahoma"/>
            <family val="2"/>
          </rPr>
          <t>si le critère est systématiquement renseigné de façon lisible pour chacune des lignes de prescription</t>
        </r>
        <r>
          <rPr>
            <b/>
            <sz val="8"/>
            <rFont val="Tahoma"/>
            <family val="2"/>
          </rPr>
          <t xml:space="preserve">
NON :</t>
        </r>
        <r>
          <rPr>
            <sz val="8"/>
            <rFont val="Tahoma"/>
            <family val="2"/>
          </rPr>
          <t xml:space="preserve"> dans tous les autres cas.</t>
        </r>
      </text>
    </comment>
    <comment ref="F50" authorId="0">
      <text>
        <r>
          <rPr>
            <b/>
            <sz val="8"/>
            <rFont val="Tahoma"/>
            <family val="2"/>
          </rPr>
          <t xml:space="preserve">Consignes de remplissage :
OUI : </t>
        </r>
        <r>
          <rPr>
            <sz val="8"/>
            <rFont val="Tahoma"/>
            <family val="2"/>
          </rPr>
          <t>si le critère est systématiquement renseigné de façon lisible pour chacune des lignes de prescription</t>
        </r>
        <r>
          <rPr>
            <b/>
            <sz val="8"/>
            <rFont val="Tahoma"/>
            <family val="2"/>
          </rPr>
          <t xml:space="preserve">
NON :</t>
        </r>
        <r>
          <rPr>
            <sz val="8"/>
            <rFont val="Tahoma"/>
            <family val="2"/>
          </rPr>
          <t xml:space="preserve"> dans tous les autres cas.</t>
        </r>
      </text>
    </comment>
    <comment ref="F51" authorId="0">
      <text>
        <r>
          <rPr>
            <b/>
            <sz val="8"/>
            <rFont val="Tahoma"/>
            <family val="2"/>
          </rPr>
          <t xml:space="preserve">Consignes de remplissage :
OUI : </t>
        </r>
        <r>
          <rPr>
            <sz val="8"/>
            <rFont val="Tahoma"/>
            <family val="2"/>
          </rPr>
          <t>si le critère est systématiquement renseigné de façon lisible pour chacune des lignes de prescription</t>
        </r>
        <r>
          <rPr>
            <b/>
            <sz val="8"/>
            <rFont val="Tahoma"/>
            <family val="2"/>
          </rPr>
          <t xml:space="preserve">
NON :</t>
        </r>
        <r>
          <rPr>
            <sz val="8"/>
            <rFont val="Tahoma"/>
            <family val="2"/>
          </rPr>
          <t xml:space="preserve"> dans tous les autres cas.</t>
        </r>
      </text>
    </comment>
    <comment ref="F52" authorId="0">
      <text>
        <r>
          <rPr>
            <b/>
            <sz val="8"/>
            <rFont val="Tahoma"/>
            <family val="2"/>
          </rPr>
          <t xml:space="preserve">Consignes de remplissage :
OUI : </t>
        </r>
        <r>
          <rPr>
            <sz val="8"/>
            <rFont val="Tahoma"/>
            <family val="2"/>
          </rPr>
          <t>si le critère est systématiquement renseigné lorsqu’il y a lieu</t>
        </r>
        <r>
          <rPr>
            <b/>
            <sz val="8"/>
            <rFont val="Tahoma"/>
            <family val="2"/>
          </rPr>
          <t xml:space="preserve">
NON :</t>
        </r>
        <r>
          <rPr>
            <sz val="8"/>
            <rFont val="Tahoma"/>
            <family val="2"/>
          </rPr>
          <t xml:space="preserve"> dans tous les autres cas.</t>
        </r>
      </text>
    </comment>
    <comment ref="F53" authorId="0">
      <text>
        <r>
          <rPr>
            <b/>
            <sz val="8"/>
            <rFont val="Tahoma"/>
            <family val="2"/>
          </rPr>
          <t xml:space="preserve">Consignes de remplissage :
OUI : </t>
        </r>
        <r>
          <rPr>
            <sz val="8"/>
            <rFont val="Tahoma"/>
            <family val="2"/>
          </rPr>
          <t>si le critère est systématiquement renseigné pour chacune des lignes de prescription</t>
        </r>
        <r>
          <rPr>
            <b/>
            <sz val="8"/>
            <rFont val="Tahoma"/>
            <family val="2"/>
          </rPr>
          <t xml:space="preserve">
NON :</t>
        </r>
        <r>
          <rPr>
            <sz val="8"/>
            <rFont val="Tahoma"/>
            <family val="2"/>
          </rPr>
          <t xml:space="preserve"> dans tous les autres cas.</t>
        </r>
      </text>
    </comment>
    <comment ref="F54" authorId="0">
      <text>
        <r>
          <rPr>
            <b/>
            <sz val="8"/>
            <rFont val="Tahoma"/>
            <family val="2"/>
          </rPr>
          <t xml:space="preserve">Consignes de remplissage :
OUI : </t>
        </r>
        <r>
          <rPr>
            <sz val="8"/>
            <rFont val="Tahoma"/>
            <family val="2"/>
          </rPr>
          <t>si le critère est systématiquement renseigné pour chacune des lignes de prescription</t>
        </r>
        <r>
          <rPr>
            <b/>
            <sz val="8"/>
            <rFont val="Tahoma"/>
            <family val="2"/>
          </rPr>
          <t xml:space="preserve">
NON :</t>
        </r>
        <r>
          <rPr>
            <sz val="8"/>
            <rFont val="Tahoma"/>
            <family val="2"/>
          </rPr>
          <t xml:space="preserve"> dans tous les autres cas.</t>
        </r>
      </text>
    </comment>
    <comment ref="F55" authorId="0">
      <text>
        <r>
          <rPr>
            <b/>
            <sz val="8"/>
            <rFont val="Tahoma"/>
            <family val="2"/>
          </rPr>
          <t xml:space="preserve">Consignes de remplissage :
OUI : </t>
        </r>
        <r>
          <rPr>
            <sz val="8"/>
            <rFont val="Tahoma"/>
            <family val="2"/>
          </rPr>
          <t>si le critère est systématiquement renseigné pour chacune des lignes de prescription</t>
        </r>
        <r>
          <rPr>
            <b/>
            <sz val="8"/>
            <rFont val="Tahoma"/>
            <family val="2"/>
          </rPr>
          <t xml:space="preserve">
NON :</t>
        </r>
        <r>
          <rPr>
            <sz val="8"/>
            <rFont val="Tahoma"/>
            <family val="2"/>
          </rPr>
          <t xml:space="preserve"> dans tous les autres cas.</t>
        </r>
      </text>
    </comment>
    <comment ref="F56" authorId="0">
      <text>
        <r>
          <rPr>
            <b/>
            <sz val="8"/>
            <rFont val="Tahoma"/>
            <family val="2"/>
          </rPr>
          <t xml:space="preserve">Consignes de remplissage :
OUI : </t>
        </r>
        <r>
          <rPr>
            <sz val="8"/>
            <rFont val="Tahoma"/>
            <family val="2"/>
          </rPr>
          <t>si le critère est systématiquement renseigné s’il y a lieu.</t>
        </r>
        <r>
          <rPr>
            <b/>
            <sz val="8"/>
            <rFont val="Tahoma"/>
            <family val="2"/>
          </rPr>
          <t xml:space="preserve">
NON :</t>
        </r>
        <r>
          <rPr>
            <sz val="8"/>
            <rFont val="Tahoma"/>
            <family val="2"/>
          </rPr>
          <t xml:space="preserve"> dans tous les autres cas.</t>
        </r>
      </text>
    </comment>
    <comment ref="F57" authorId="0">
      <text>
        <r>
          <rPr>
            <b/>
            <sz val="8"/>
            <rFont val="Tahoma"/>
            <family val="2"/>
          </rPr>
          <t xml:space="preserve">Consignes de remplissage :
OUI : </t>
        </r>
        <r>
          <rPr>
            <sz val="8"/>
            <rFont val="Tahoma"/>
            <family val="2"/>
          </rPr>
          <t>si le critère est systématiquement renseigné s’il y a lieu.</t>
        </r>
        <r>
          <rPr>
            <b/>
            <sz val="8"/>
            <rFont val="Tahoma"/>
            <family val="2"/>
          </rPr>
          <t xml:space="preserve">
NON :</t>
        </r>
        <r>
          <rPr>
            <sz val="8"/>
            <rFont val="Tahoma"/>
            <family val="2"/>
          </rPr>
          <t xml:space="preserve"> dans tous les autres cas.</t>
        </r>
      </text>
    </comment>
    <comment ref="F58" authorId="0">
      <text>
        <r>
          <rPr>
            <b/>
            <sz val="8"/>
            <rFont val="Tahoma"/>
            <family val="2"/>
          </rPr>
          <t xml:space="preserve">Consignes de remplissage :
OUI : </t>
        </r>
        <r>
          <rPr>
            <sz val="8"/>
            <rFont val="Tahoma"/>
            <family val="2"/>
          </rPr>
          <t>si les durées de prescription sont systématiquement précisées pour les classes thérapeutiques nécessitant une réévaluation de prescription à périodicité définie.</t>
        </r>
        <r>
          <rPr>
            <b/>
            <sz val="8"/>
            <rFont val="Tahoma"/>
            <family val="2"/>
          </rPr>
          <t xml:space="preserve">
NON :</t>
        </r>
        <r>
          <rPr>
            <sz val="8"/>
            <rFont val="Tahoma"/>
            <family val="2"/>
          </rPr>
          <t xml:space="preserve"> dans tous les autres cas</t>
        </r>
      </text>
    </comment>
    <comment ref="F59" authorId="0">
      <text>
        <r>
          <rPr>
            <b/>
            <sz val="8"/>
            <rFont val="Tahoma"/>
            <family val="2"/>
          </rPr>
          <t xml:space="preserve">Consignes de remplissage :
OUI : </t>
        </r>
        <r>
          <rPr>
            <sz val="8"/>
            <rFont val="Tahoma"/>
            <family val="2"/>
          </rPr>
          <t>si sur les prescriptions sont mentionnées la référence du protocole (nom, numéro…) permettant de l’identifier sans ambiguïté ou tous les éléments du protocole (nom du médicament, posologie, voie d’administration….) permettant une compréhension de la prescription par les personnes en charge de la dispensation et de l’administration.</t>
        </r>
        <r>
          <rPr>
            <b/>
            <sz val="8"/>
            <rFont val="Tahoma"/>
            <family val="2"/>
          </rPr>
          <t xml:space="preserve">
NON :</t>
        </r>
        <r>
          <rPr>
            <sz val="8"/>
            <rFont val="Tahoma"/>
            <family val="2"/>
          </rPr>
          <t xml:space="preserve"> dans tous les autres cas.</t>
        </r>
      </text>
    </comment>
    <comment ref="F68" authorId="0">
      <text>
        <r>
          <rPr>
            <b/>
            <sz val="8"/>
            <rFont val="Tahoma"/>
            <family val="2"/>
          </rPr>
          <t xml:space="preserve">Consignes de remplissage :
OUI : </t>
        </r>
        <r>
          <rPr>
            <sz val="8"/>
            <rFont val="Tahoma"/>
            <family val="2"/>
          </rPr>
          <t>si l’âge, le poids (pédiatrie, gériatrie…), la surface corporelle (si nécessaire) sont notés sur le support commun de prescription/administration (papier ou informatisé)</t>
        </r>
        <r>
          <rPr>
            <b/>
            <sz val="8"/>
            <rFont val="Tahoma"/>
            <family val="2"/>
          </rPr>
          <t xml:space="preserve">
NON :</t>
        </r>
        <r>
          <rPr>
            <sz val="8"/>
            <rFont val="Tahoma"/>
            <family val="2"/>
          </rPr>
          <t xml:space="preserve"> dans tous les autres cas.</t>
        </r>
      </text>
    </comment>
    <comment ref="F69" authorId="0">
      <text>
        <r>
          <rPr>
            <b/>
            <sz val="8"/>
            <rFont val="Tahoma"/>
            <family val="2"/>
          </rPr>
          <t xml:space="preserve">Consignes de remplissage :
OUI : </t>
        </r>
        <r>
          <rPr>
            <sz val="8"/>
            <rFont val="Tahoma"/>
            <family val="2"/>
          </rPr>
          <t>si le paramètre attendu est précisé dans la prescription.</t>
        </r>
        <r>
          <rPr>
            <b/>
            <sz val="8"/>
            <rFont val="Tahoma"/>
            <family val="2"/>
          </rPr>
          <t xml:space="preserve">
NON :</t>
        </r>
        <r>
          <rPr>
            <sz val="8"/>
            <rFont val="Tahoma"/>
            <family val="2"/>
          </rPr>
          <t xml:space="preserve"> dans tous les autres cas.</t>
        </r>
      </text>
    </comment>
    <comment ref="F70" authorId="1">
      <text>
        <r>
          <rPr>
            <b/>
            <sz val="8"/>
            <rFont val="Tahoma"/>
            <family val="2"/>
          </rPr>
          <t>Consignes de remplissage :</t>
        </r>
        <r>
          <rPr>
            <sz val="8"/>
            <rFont val="Tahoma"/>
            <family val="2"/>
          </rPr>
          <t xml:space="preserve">
</t>
        </r>
        <r>
          <rPr>
            <b/>
            <sz val="8"/>
            <rFont val="Tahoma"/>
            <family val="2"/>
          </rPr>
          <t>OUI</t>
        </r>
        <r>
          <rPr>
            <sz val="8"/>
            <rFont val="Tahoma"/>
            <family val="2"/>
          </rPr>
          <t xml:space="preserve"> :si les données du dossier patient sont directement accessibles au moment de la prescription
</t>
        </r>
        <r>
          <rPr>
            <b/>
            <sz val="8"/>
            <rFont val="Tahoma"/>
            <family val="2"/>
          </rPr>
          <t>NON</t>
        </r>
        <r>
          <rPr>
            <sz val="8"/>
            <rFont val="Tahoma"/>
            <family val="2"/>
          </rPr>
          <t xml:space="preserve"> : dans tous les autres cas.</t>
        </r>
      </text>
    </comment>
    <comment ref="F71" authorId="1">
      <text>
        <r>
          <rPr>
            <b/>
            <sz val="8"/>
            <rFont val="Tahoma"/>
            <family val="2"/>
          </rPr>
          <t>Consignes de remplissage :</t>
        </r>
        <r>
          <rPr>
            <sz val="8"/>
            <rFont val="Tahoma"/>
            <family val="2"/>
          </rPr>
          <t xml:space="preserve">
</t>
        </r>
        <r>
          <rPr>
            <b/>
            <sz val="8"/>
            <rFont val="Tahoma"/>
            <family val="2"/>
          </rPr>
          <t>OUI</t>
        </r>
        <r>
          <rPr>
            <sz val="8"/>
            <rFont val="Tahoma"/>
            <family val="2"/>
          </rPr>
          <t xml:space="preserve"> : si l’avis pharmaceutique est communiqué au prescripteur et accessible dans le dossier du patient
</t>
        </r>
        <r>
          <rPr>
            <b/>
            <sz val="8"/>
            <rFont val="Tahoma"/>
            <family val="2"/>
          </rPr>
          <t>NON</t>
        </r>
        <r>
          <rPr>
            <sz val="8"/>
            <rFont val="Tahoma"/>
            <family val="2"/>
          </rPr>
          <t xml:space="preserve"> : dans tous les autres cas.</t>
        </r>
      </text>
    </comment>
    <comment ref="F72" authorId="1">
      <text>
        <r>
          <rPr>
            <b/>
            <sz val="8"/>
            <rFont val="Tahoma"/>
            <family val="2"/>
          </rPr>
          <t>Consignes de remplissage :</t>
        </r>
        <r>
          <rPr>
            <sz val="8"/>
            <rFont val="Tahoma"/>
            <family val="2"/>
          </rPr>
          <t xml:space="preserve">
</t>
        </r>
        <r>
          <rPr>
            <b/>
            <sz val="8"/>
            <rFont val="Tahoma"/>
            <family val="2"/>
          </rPr>
          <t>OUI</t>
        </r>
        <r>
          <rPr>
            <sz val="8"/>
            <rFont val="Tahoma"/>
            <family val="2"/>
          </rPr>
          <t xml:space="preserve"> : si une nouvelle prescription est systématiquement réalisée
</t>
        </r>
        <r>
          <rPr>
            <b/>
            <sz val="8"/>
            <rFont val="Tahoma"/>
            <family val="2"/>
          </rPr>
          <t>NON</t>
        </r>
        <r>
          <rPr>
            <sz val="8"/>
            <rFont val="Tahoma"/>
            <family val="2"/>
          </rPr>
          <t xml:space="preserve"> : dans tous les autres cas.</t>
        </r>
      </text>
    </comment>
    <comment ref="F73" authorId="0">
      <text>
        <r>
          <rPr>
            <b/>
            <sz val="8"/>
            <rFont val="Tahoma"/>
            <family val="2"/>
          </rPr>
          <t xml:space="preserve">Consignes de remplissage :
OUI : </t>
        </r>
        <r>
          <rPr>
            <sz val="8"/>
            <rFont val="Tahoma"/>
            <family val="2"/>
          </rPr>
          <t>si le prescripteur est informé en cas d’incidents d’administration ou de « non administration » des médicaments</t>
        </r>
        <r>
          <rPr>
            <b/>
            <sz val="8"/>
            <rFont val="Tahoma"/>
            <family val="2"/>
          </rPr>
          <t xml:space="preserve">
NON :</t>
        </r>
        <r>
          <rPr>
            <sz val="8"/>
            <rFont val="Tahoma"/>
            <family val="2"/>
          </rPr>
          <t xml:space="preserve"> dans tous les autres cas
</t>
        </r>
      </text>
    </comment>
    <comment ref="F82" authorId="0">
      <text>
        <r>
          <rPr>
            <b/>
            <sz val="8"/>
            <rFont val="Tahoma"/>
            <family val="2"/>
          </rPr>
          <t xml:space="preserve">Consignes de remplissage :
OUI : </t>
        </r>
        <r>
          <rPr>
            <sz val="8"/>
            <rFont val="Tahoma"/>
            <family val="2"/>
          </rPr>
          <t>si chaque prescripteur dispose d'un accès personnalisé et traçable dans le système.</t>
        </r>
        <r>
          <rPr>
            <b/>
            <sz val="8"/>
            <rFont val="Tahoma"/>
            <family val="2"/>
          </rPr>
          <t xml:space="preserve">
NON :</t>
        </r>
        <r>
          <rPr>
            <sz val="8"/>
            <rFont val="Tahoma"/>
            <family val="2"/>
          </rPr>
          <t xml:space="preserve"> l’accès n’est pas individuel (ex : code service)
</t>
        </r>
        <r>
          <rPr>
            <b/>
            <sz val="8"/>
            <rFont val="Tahoma"/>
            <family val="2"/>
          </rPr>
          <t>SANS OBJET :</t>
        </r>
        <r>
          <rPr>
            <sz val="8"/>
            <rFont val="Tahoma"/>
            <family val="2"/>
          </rPr>
          <t xml:space="preserve"> si l’unité de soins n’a aucun lit en prescription informatisée</t>
        </r>
      </text>
    </comment>
    <comment ref="F83" authorId="0">
      <text>
        <r>
          <rPr>
            <b/>
            <sz val="8"/>
            <rFont val="Tahoma"/>
            <family val="2"/>
          </rPr>
          <t>Consignes de remplissage :
OUI :</t>
        </r>
        <r>
          <rPr>
            <sz val="8"/>
            <rFont val="Tahoma"/>
            <family val="2"/>
          </rPr>
          <t xml:space="preserve"> si déconnexion systématique en fin de session ou si déconnexion automatique </t>
        </r>
        <r>
          <rPr>
            <b/>
            <sz val="8"/>
            <rFont val="Tahoma"/>
            <family val="2"/>
          </rPr>
          <t xml:space="preserve">
NON : </t>
        </r>
        <r>
          <rPr>
            <sz val="8"/>
            <rFont val="Tahoma"/>
            <family val="2"/>
          </rPr>
          <t xml:space="preserve">dans tous les autres cas </t>
        </r>
        <r>
          <rPr>
            <b/>
            <sz val="8"/>
            <rFont val="Tahoma"/>
            <family val="2"/>
          </rPr>
          <t xml:space="preserve">
SANS OBJET : </t>
        </r>
        <r>
          <rPr>
            <sz val="8"/>
            <rFont val="Tahoma"/>
            <family val="2"/>
          </rPr>
          <t>si l’établissement n’est pas du tout informatisé</t>
        </r>
      </text>
    </comment>
    <comment ref="F84" authorId="0">
      <text>
        <r>
          <rPr>
            <b/>
            <sz val="8"/>
            <rFont val="Tahoma"/>
            <family val="2"/>
          </rPr>
          <t xml:space="preserve">Consignes de remplissage :
OUI : </t>
        </r>
        <r>
          <rPr>
            <sz val="8"/>
            <rFont val="Tahoma"/>
            <family val="2"/>
          </rPr>
          <t xml:space="preserve">si les fonctionnalités du logiciel en matière de détection des interactions, surdosages, contre indications majeures.. sont utilisées  </t>
        </r>
        <r>
          <rPr>
            <b/>
            <sz val="8"/>
            <rFont val="Tahoma"/>
            <family val="2"/>
          </rPr>
          <t xml:space="preserve">
NON :</t>
        </r>
        <r>
          <rPr>
            <sz val="8"/>
            <rFont val="Tahoma"/>
            <family val="2"/>
          </rPr>
          <t xml:space="preserve"> dans tous les autres cas </t>
        </r>
        <r>
          <rPr>
            <b/>
            <sz val="8"/>
            <rFont val="Tahoma"/>
            <family val="2"/>
          </rPr>
          <t xml:space="preserve">
SANS OBJET : </t>
        </r>
        <r>
          <rPr>
            <sz val="8"/>
            <rFont val="Tahoma"/>
            <family val="2"/>
          </rPr>
          <t>si l’établissement n’est pas du tout informatisé ou en l'absence de la fonctionnalité</t>
        </r>
      </text>
    </comment>
    <comment ref="F93" authorId="0">
      <text>
        <r>
          <rPr>
            <b/>
            <sz val="8"/>
            <rFont val="Tahoma"/>
            <family val="2"/>
          </rPr>
          <t xml:space="preserve">Consignes de remplissage :
OUI : </t>
        </r>
        <r>
          <rPr>
            <sz val="8"/>
            <rFont val="Tahoma"/>
            <family val="2"/>
          </rPr>
          <t xml:space="preserve">si le traitement personnel est recherché avant l’admission
</t>
        </r>
        <r>
          <rPr>
            <b/>
            <sz val="8"/>
            <rFont val="Tahoma"/>
            <family val="2"/>
          </rPr>
          <t xml:space="preserve">
NON :</t>
        </r>
        <r>
          <rPr>
            <sz val="8"/>
            <rFont val="Tahoma"/>
            <family val="2"/>
          </rPr>
          <t xml:space="preserve"> dans tous les autres cas.
</t>
        </r>
        <r>
          <rPr>
            <b/>
            <sz val="8"/>
            <rFont val="Tahoma"/>
            <family val="2"/>
          </rPr>
          <t>SANS OBJET</t>
        </r>
        <r>
          <rPr>
            <sz val="8"/>
            <rFont val="Tahoma"/>
            <family val="2"/>
          </rPr>
          <t xml:space="preserve"> : si pas de consultation pré-hospitalisation (hors hospitalisation programmée ou chirurgie réglée)</t>
        </r>
      </text>
    </comment>
    <comment ref="F94" authorId="0">
      <text>
        <r>
          <rPr>
            <b/>
            <sz val="8"/>
            <rFont val="Tahoma"/>
            <family val="2"/>
          </rPr>
          <t xml:space="preserve">Consignes de remplissage :
OUI : </t>
        </r>
        <r>
          <rPr>
            <sz val="8"/>
            <rFont val="Tahoma"/>
            <family val="2"/>
          </rPr>
          <t xml:space="preserve">si le traitement personnel fait l’objet d’une investigation </t>
        </r>
        <r>
          <rPr>
            <b/>
            <u val="single"/>
            <sz val="8"/>
            <rFont val="Tahoma"/>
            <family val="2"/>
          </rPr>
          <t>à l’admission</t>
        </r>
        <r>
          <rPr>
            <b/>
            <sz val="8"/>
            <rFont val="Tahoma"/>
            <family val="2"/>
          </rPr>
          <t xml:space="preserve">
NON :</t>
        </r>
        <r>
          <rPr>
            <sz val="8"/>
            <rFont val="Tahoma"/>
            <family val="2"/>
          </rPr>
          <t xml:space="preserve"> dans tous les autres cas.</t>
        </r>
      </text>
    </comment>
    <comment ref="F95" authorId="1">
      <text>
        <r>
          <rPr>
            <b/>
            <sz val="8"/>
            <rFont val="Tahoma"/>
            <family val="2"/>
          </rPr>
          <t>Consignes de remplissage :</t>
        </r>
        <r>
          <rPr>
            <sz val="8"/>
            <rFont val="Tahoma"/>
            <family val="2"/>
          </rPr>
          <t xml:space="preserve">
</t>
        </r>
        <r>
          <rPr>
            <b/>
            <sz val="8"/>
            <rFont val="Tahoma"/>
            <family val="2"/>
          </rPr>
          <t>OUI</t>
        </r>
        <r>
          <rPr>
            <sz val="8"/>
            <rFont val="Tahoma"/>
            <family val="2"/>
          </rPr>
          <t xml:space="preserve"> : si le traitement personnel fait l’objet d’une prescription dans le dossier patient après réévaluation par un prescripteur autorisé (décision de poursuivre, arrêter, modifier ou substituer toutes ou certaines lignes de traitement)
</t>
        </r>
        <r>
          <rPr>
            <b/>
            <sz val="8"/>
            <rFont val="Tahoma"/>
            <family val="2"/>
          </rPr>
          <t>NON</t>
        </r>
        <r>
          <rPr>
            <sz val="8"/>
            <rFont val="Tahoma"/>
            <family val="2"/>
          </rPr>
          <t xml:space="preserve"> : dans tous les autres cas.
</t>
        </r>
      </text>
    </comment>
    <comment ref="F96" authorId="0">
      <text>
        <r>
          <rPr>
            <b/>
            <sz val="8"/>
            <rFont val="Tahoma"/>
            <family val="2"/>
          </rPr>
          <t xml:space="preserve">Consignes de remplissage :
OUI : </t>
        </r>
        <r>
          <rPr>
            <sz val="8"/>
            <rFont val="Tahoma"/>
            <family val="2"/>
          </rPr>
          <t>si l’ordonnance de sortie comprend les médicaments du traitement d’entrée maintenus et est complétée (le cas échéant) de médicaments supplémentaires résultant de l’hospitalisation.</t>
        </r>
        <r>
          <rPr>
            <b/>
            <sz val="8"/>
            <rFont val="Tahoma"/>
            <family val="2"/>
          </rPr>
          <t xml:space="preserve">
NON :</t>
        </r>
        <r>
          <rPr>
            <sz val="8"/>
            <rFont val="Tahoma"/>
            <family val="2"/>
          </rPr>
          <t xml:space="preserve"> dans tous les autres cas.</t>
        </r>
      </text>
    </comment>
    <comment ref="F97" authorId="0">
      <text>
        <r>
          <rPr>
            <b/>
            <sz val="8"/>
            <rFont val="Tahoma"/>
            <family val="2"/>
          </rPr>
          <t xml:space="preserve">Consignes de remplissage :
OUI : </t>
        </r>
        <r>
          <rPr>
            <sz val="8"/>
            <rFont val="Tahoma"/>
            <family val="2"/>
          </rPr>
          <t>si les ordonnances comportent le numéro d'inscription du médecin au Répertoire Partagé des Professionnels de Santé (RPPS) et le numéro d’inscription de l’établissement au Fichier National des Établissements Sanitaires et Sociaux (FINESS).</t>
        </r>
        <r>
          <rPr>
            <b/>
            <sz val="8"/>
            <rFont val="Tahoma"/>
            <family val="2"/>
          </rPr>
          <t xml:space="preserve">
NON :</t>
        </r>
        <r>
          <rPr>
            <sz val="8"/>
            <rFont val="Tahoma"/>
            <family val="2"/>
          </rPr>
          <t xml:space="preserve"> dans tous les autres cas.</t>
        </r>
      </text>
    </comment>
  </commentList>
</comments>
</file>

<file path=xl/sharedStrings.xml><?xml version="1.0" encoding="utf-8"?>
<sst xmlns="http://schemas.openxmlformats.org/spreadsheetml/2006/main" count="613" uniqueCount="281">
  <si>
    <t>Non</t>
  </si>
  <si>
    <t>Risque si :</t>
  </si>
  <si>
    <t>Oui / Non</t>
  </si>
  <si>
    <t>1.1</t>
  </si>
  <si>
    <t xml:space="preserve"> </t>
  </si>
  <si>
    <t>Valeur =</t>
  </si>
  <si>
    <t>1.2</t>
  </si>
  <si>
    <t>1.3</t>
  </si>
  <si>
    <t>1.4</t>
  </si>
  <si>
    <t>1.5</t>
  </si>
  <si>
    <t>2.1</t>
  </si>
  <si>
    <t>2.2</t>
  </si>
  <si>
    <t>3.1</t>
  </si>
  <si>
    <t>3.2</t>
  </si>
  <si>
    <t>3.3</t>
  </si>
  <si>
    <t>Valeur criticité =</t>
  </si>
  <si>
    <t>Eléments de preuve</t>
  </si>
  <si>
    <t>4.1</t>
  </si>
  <si>
    <t>4.2</t>
  </si>
  <si>
    <t>5.1</t>
  </si>
  <si>
    <t>5.2</t>
  </si>
  <si>
    <t>5.3</t>
  </si>
  <si>
    <t>6.1</t>
  </si>
  <si>
    <t>Pistes de progrès</t>
  </si>
  <si>
    <t>Avant propos</t>
  </si>
  <si>
    <t>Date :</t>
  </si>
  <si>
    <t>Etablissement :</t>
  </si>
  <si>
    <t>Date : (xx/xx/20xx)</t>
  </si>
  <si>
    <t>AUDIT</t>
  </si>
  <si>
    <t>Votre Risque AUTOEVALUATION</t>
  </si>
  <si>
    <t>Votre Risque AUDIT</t>
  </si>
  <si>
    <t>Pourcentage de risque global sur le processus</t>
  </si>
  <si>
    <t>Niveau de risque</t>
  </si>
  <si>
    <t xml:space="preserve">          &gt; Processus Dispensation et Logistique Pharmaceutique</t>
  </si>
  <si>
    <t>Nom de l'établissement :</t>
  </si>
  <si>
    <t>Code FINESS</t>
  </si>
  <si>
    <t>Oui</t>
  </si>
  <si>
    <t>Ne pas supprimer les lignes en rouge</t>
  </si>
  <si>
    <r>
      <rPr>
        <b/>
        <sz val="10"/>
        <rFont val="Arial"/>
        <family val="2"/>
      </rPr>
      <t xml:space="preserve">La prise en charge médicamenteuse (PECM) </t>
    </r>
    <r>
      <rPr>
        <sz val="10"/>
        <rFont val="Arial"/>
        <family val="2"/>
      </rPr>
      <t>du patient dans les établissements de santé est un processus complexe qui fait intervenir de nombreux acteurs. Les données des études épidémiologiques disponibles depuis le début des années 2000 ont alerté les autorités de santé et les professionnels sur</t>
    </r>
    <r>
      <rPr>
        <b/>
        <sz val="10"/>
        <rFont val="Arial"/>
        <family val="2"/>
      </rPr>
      <t xml:space="preserve"> l'incidence élevée des accidents iatrogènes </t>
    </r>
    <r>
      <rPr>
        <sz val="10"/>
        <rFont val="Arial"/>
        <family val="2"/>
      </rPr>
      <t>pouvant entraîner des complications graves voire mortelles pour les patients. En effet, les deux grandes études nationales ENEIS sur les événements indésirables graves (EIG) réalisées en 2004 et en 2009 ont révélé que les erreurs liées aux médicaments étaient responsables d’une part importante de ces accidents graves. Ces études ont montré que la moitié des EIG à l’origine d'hospitalisation et le tiers des EIG survenus au cours de l'hospitalisation étaient liés à des erreurs de prescription ou d'administration, à un suivi inadapté du patient ou à l'omission du traitement.</t>
    </r>
  </si>
  <si>
    <r>
      <t xml:space="preserve">Même si les causes apparentes sont souvent des erreurs humaines, toutes les études françaises et étrangères confirment que </t>
    </r>
    <r>
      <rPr>
        <b/>
        <sz val="10"/>
        <rFont val="Arial"/>
        <family val="2"/>
      </rPr>
      <t>plus de 80%</t>
    </r>
    <r>
      <rPr>
        <sz val="10"/>
        <rFont val="Arial"/>
        <family val="2"/>
      </rPr>
      <t xml:space="preserve"> des causes profondes des événements indésirables </t>
    </r>
    <r>
      <rPr>
        <b/>
        <sz val="10"/>
        <rFont val="Arial"/>
        <family val="2"/>
      </rPr>
      <t>sont à rattacher à des défauts d'organisation</t>
    </r>
    <r>
      <rPr>
        <sz val="10"/>
        <rFont val="Arial"/>
        <family val="2"/>
      </rPr>
      <t xml:space="preserve">. La perception du risque est souvent liée à la survenue d’événements graves et médiatisés. Au-delà de ces erreurs, l’ampleur du risque médicamenteux reste mal appréhendée. Fréquents et graves, les accidents sont intolérables quand ils sont évitables, ce qui est le cas dans près de la moitié des EIG médicamenteux. </t>
    </r>
  </si>
  <si>
    <t xml:space="preserve">Enfin, la grille de résultats propose, pour chaque non-conformité repérée, des pistes d'amélioration afin d'aider les professionnels dans leur démarche de sécurisation de leurs pratiques. </t>
  </si>
  <si>
    <t>Informations générales</t>
  </si>
  <si>
    <t xml:space="preserve">                              &gt;&gt; Votre résultat d'audit</t>
  </si>
  <si>
    <t>Commentaires</t>
  </si>
  <si>
    <t>Téléphone</t>
  </si>
  <si>
    <t xml:space="preserve">   Personnel du service ayant participé à l'autoévaluation</t>
  </si>
  <si>
    <t xml:space="preserve">   Personnel du service ayant participé à l'audit</t>
  </si>
  <si>
    <t xml:space="preserve">   Auditeurs</t>
  </si>
  <si>
    <t>Sans objet</t>
  </si>
  <si>
    <t>Oui / Non / SO</t>
  </si>
  <si>
    <t>SO</t>
  </si>
  <si>
    <t xml:space="preserve"> Nom / Prénom / Grade</t>
  </si>
  <si>
    <t>Résultat du rapport :</t>
  </si>
  <si>
    <r>
      <t xml:space="preserve">Attention : il est impératif de répondre à l'intégralité des questions afin d'obtenir des résultats </t>
    </r>
    <r>
      <rPr>
        <b/>
        <u val="single"/>
        <sz val="10"/>
        <color indexed="10"/>
        <rFont val="Arial"/>
        <family val="2"/>
      </rPr>
      <t>valides</t>
    </r>
    <r>
      <rPr>
        <b/>
        <sz val="10"/>
        <color indexed="10"/>
        <rFont val="Arial"/>
        <family val="2"/>
      </rPr>
      <t xml:space="preserve"> dans l'onglet "AUDITsynthèse".</t>
    </r>
  </si>
  <si>
    <r>
      <t xml:space="preserve">&gt;&gt;Votre Grille d'autoévaluation           </t>
    </r>
    <r>
      <rPr>
        <b/>
        <sz val="10"/>
        <color indexed="10"/>
        <rFont val="Arial"/>
        <family val="2"/>
      </rPr>
      <t xml:space="preserve">Attention : il est impératif de répondre à l'intégralité des questions afin d'obtenir des résultats </t>
    </r>
    <r>
      <rPr>
        <b/>
        <u val="single"/>
        <sz val="10"/>
        <color indexed="10"/>
        <rFont val="Arial"/>
        <family val="2"/>
      </rPr>
      <t>valides</t>
    </r>
    <r>
      <rPr>
        <b/>
        <sz val="10"/>
        <color indexed="10"/>
        <rFont val="Arial"/>
        <family val="2"/>
      </rPr>
      <t xml:space="preserve"> dans l'onglet "Synthèse".</t>
    </r>
  </si>
  <si>
    <t xml:space="preserve">                                                                      &gt;&gt; Votre résultat d'autoévaluation</t>
  </si>
  <si>
    <t>Identification du Service  :</t>
  </si>
  <si>
    <r>
      <t xml:space="preserve">Identification du Service </t>
    </r>
    <r>
      <rPr>
        <b/>
        <sz val="8"/>
        <color indexed="10"/>
        <rFont val="Arial"/>
        <family val="2"/>
      </rPr>
      <t>*</t>
    </r>
    <r>
      <rPr>
        <b/>
        <sz val="8"/>
        <color indexed="56"/>
        <rFont val="Arial"/>
        <family val="2"/>
      </rPr>
      <t xml:space="preserve">  :</t>
    </r>
  </si>
  <si>
    <t>* A renseigner impérativement pour permettre la synthèse des auto-évaluations</t>
  </si>
  <si>
    <t xml:space="preserve">               &gt; Processus Prescription Médicamenteuse</t>
  </si>
  <si>
    <t xml:space="preserve">1. Organisation générale de la prescription </t>
  </si>
  <si>
    <t xml:space="preserve">2. Accès aux informations nécessaires sur le médicament </t>
  </si>
  <si>
    <t>3. Respect des bonnes pratiques de prescription</t>
  </si>
  <si>
    <t>4. Accès aux informations complémentaires pour la prescription</t>
  </si>
  <si>
    <t>5. Sécurité de la prescription électronique</t>
  </si>
  <si>
    <t xml:space="preserve">6. Prise en compte de la continuité du traitement </t>
  </si>
  <si>
    <t>Valeur N85 quand 3 SO : rapport impossible donc attribut conditionnel en O78</t>
  </si>
  <si>
    <t>Interrogatoire des professionnels 
Disponibilité de la procédure institutionnelle relative à la prescription au sein de l’unité de soins</t>
  </si>
  <si>
    <t>Interrogatoire des professionnels médecins et IDE</t>
  </si>
  <si>
    <t>Visualisation du support commun de prescription -administration utilisé dans l’unité de soins</t>
  </si>
  <si>
    <t>Procédure institutionnelle de prescription
Interrogatoire des professionnels sur la connaissance  des abréviations et symboles admis dans l’établissement</t>
  </si>
  <si>
    <t>Visualisation des plannings et tableaux de gardes et astreintes et du lieu d’affichage dans l'unité</t>
  </si>
  <si>
    <t xml:space="preserve">Interrogatoire des personnels sur les modalités de sécurisation des documents de prescription et des tampons. </t>
  </si>
  <si>
    <t xml:space="preserve">Interrogatoire des professionnels sur la connaissance de la problématique des erreurs médicamenteuses </t>
  </si>
  <si>
    <t xml:space="preserve">Compte rendu de REMED, RMM ou CREX, précisant les noms des participants..
Connaissance d’actions correctrices mises en œuvre.
</t>
  </si>
  <si>
    <t>Accès à une base de données électroniques : Hoptimal, Thériaque, Banque Claude Bernard, Thesorimed
Présence du dictionnaire Vidal datant de moins de 2 ans</t>
  </si>
  <si>
    <t>Accès au livret du médicament actualisé sous format papier et/ou électronique</t>
  </si>
  <si>
    <t xml:space="preserve">Disponibilité des protocoles institutionnels </t>
  </si>
  <si>
    <t>Visualisation et Disponibilité  de la liste institutionnelle des médicaments à risque</t>
  </si>
  <si>
    <t>Visualisation des listes de médicaments en Réserve Hospitalière, ATU, rétrocession, etc.
Visualisation de l'accès à cette information par le logiciel d'aide à la prescription</t>
  </si>
  <si>
    <t>Visualisation des supports communs de prescription dans un dossier de patient hospitalisé dans l’unité, pris au hasard.</t>
  </si>
  <si>
    <t>Visualisation du support commun unique de prescription-administration utilisé dans l’unité de soins</t>
  </si>
  <si>
    <t>Règles de prescription des protocoles précisées dans la procédure de l'établissement relative à la prescription</t>
  </si>
  <si>
    <t>Visualisation des supports communs de prescription administration</t>
  </si>
  <si>
    <t>Interrogatoire des prescripteurs et IDE
Visualisation des supports communs de prescription administration</t>
  </si>
  <si>
    <t>Interrogatoire des prescripteurs et IDE</t>
  </si>
  <si>
    <t>Interrogatoire des professionnels qui étayent leur réponse en présentant un dossier et ou une copie d'écran</t>
  </si>
  <si>
    <t>Interrogatoire du prescripteur</t>
  </si>
  <si>
    <t>Organisation du système
Charte utilisateurs du système d'informations Visualisation du système</t>
  </si>
  <si>
    <t>Visualisation du système</t>
  </si>
  <si>
    <t>Rechercher le traitement personnel dans :
• documents de convocation
• documents d'anesthésie, Check List,…</t>
  </si>
  <si>
    <t xml:space="preserve">Recueil organisé selon les modalités ci dessous :
• interrogatoire
• médicaments apportés
• ordonnance
•consultation du Dossier pharmaceutique
Recueil organisé dans l'unité par
• Médecin  
• Interne
• IDE
• Autre : ……………….
</t>
  </si>
  <si>
    <t>Interrogatoire des professionnels
Documents liés à la  conciliation des traitements entrée/sortie</t>
  </si>
  <si>
    <t xml:space="preserve">Procédure de sortie ou de prescription de sortie définissant les modalités particulières pour la sortie : présence des codes barres d'identification du prescripteur et de l'établissement. </t>
  </si>
  <si>
    <r>
      <rPr>
        <b/>
        <sz val="10"/>
        <color indexed="28"/>
        <rFont val="Arial"/>
        <family val="2"/>
      </rPr>
      <t>,</t>
    </r>
    <r>
      <rPr>
        <b/>
        <sz val="10"/>
        <color indexed="9"/>
        <rFont val="Arial"/>
        <family val="2"/>
      </rPr>
      <t>Oui / Non / SO</t>
    </r>
  </si>
  <si>
    <t>Disponibilité de la procédure institutionnelle relative à la gestion du traitement personnel
interrogatoire du prescripteur Visualisation des prescriptions dans les dossiers médicaux
Modalités justifiées sur dossier  patient</t>
  </si>
  <si>
    <t>Cette grille doit impérativement être enregistrée au format excel 97-2003.</t>
  </si>
  <si>
    <t xml:space="preserve">La qualité et la sécurité de la prise en charge médicamenteuse constituent une priorité depuis de nombreuses années. A ce titre, elle représente un des objectifs essentiels du contrat de bon usage signé entre l'établissement de santé et l'Agence Régionale de Santé. </t>
  </si>
  <si>
    <r>
      <t xml:space="preserve">Il revient à la CME de mettre en place une politique formalisée de gestion des risques liés aux soins. Mais, il s’agit surtout pour chaque professionnel de </t>
    </r>
    <r>
      <rPr>
        <b/>
        <sz val="10"/>
        <rFont val="Arial"/>
        <family val="2"/>
      </rPr>
      <t>s’interroger sur sa pratique et sur les risques d’erreurs possibles</t>
    </r>
    <r>
      <rPr>
        <sz val="10"/>
        <rFont val="Arial"/>
        <family val="2"/>
      </rPr>
      <t xml:space="preserve">, afin de permettre la mise en place d’actions correctrices adaptées aux spécificités de l’organisation de chaque établissement.
Dans ce but et pour répondre aux exigences réglementaires demandées aux établissements, un guide d’audits a été élaboré sous l’égide de l’Observatoire du Médicament et des dispositifs médicaux stériles et de l’Innovation Thérapeutique (OMéDIT).
Le présent questionnaire a pour objectif d’aider les professionnels à s’interroger sur leurs pratiques et sur leur perception du risque. L'objectif secondaire est de contribuer à établir une </t>
    </r>
    <r>
      <rPr>
        <b/>
        <sz val="10"/>
        <rFont val="Arial"/>
        <family val="2"/>
      </rPr>
      <t xml:space="preserve">cartographie des risques </t>
    </r>
    <r>
      <rPr>
        <sz val="10"/>
        <rFont val="Arial"/>
        <family val="2"/>
      </rPr>
      <t xml:space="preserve">de la PECM dans l'établissement. </t>
    </r>
  </si>
  <si>
    <t xml:space="preserve">L'outil est constitué de plusieurs questionnaires représentant les principaux processus de la PECM. Il s'adresse aux professionnels concernés par ces processus. 
Cet outil permet à chaque groupe de professionnels d'appréhender la sécurité de ses pratiques au regard de situations ciblées, et d’en connaître les défaillances potentielles compte tenu de leur criticité (gravité et fréquence).
</t>
  </si>
  <si>
    <t>1. Système assurance qualité</t>
  </si>
  <si>
    <t>Le choix du jour et de l'heure de passage de la commande est-il programmé et optimisé afin de limiter le temps pendant lequel les PST sont hors d’une enceinte thermostatique ?</t>
  </si>
  <si>
    <t>3.4</t>
  </si>
  <si>
    <t>La température de la zone de réception est elle toujours compatible avec les conditions de maintien en température des caisses contenant des PST ?</t>
  </si>
  <si>
    <t>5.4</t>
  </si>
  <si>
    <t>5.5</t>
  </si>
  <si>
    <t>5.6</t>
  </si>
  <si>
    <t>5.7</t>
  </si>
  <si>
    <t>5.8</t>
  </si>
  <si>
    <t>5.9</t>
  </si>
  <si>
    <t>5.10</t>
  </si>
  <si>
    <t>5.11</t>
  </si>
  <si>
    <t>5.12</t>
  </si>
  <si>
    <t>5.13</t>
  </si>
  <si>
    <t>5.14</t>
  </si>
  <si>
    <t>5.15</t>
  </si>
  <si>
    <t>5.16</t>
  </si>
  <si>
    <t>Les médicaments transportés et conservés sous température dirigée sont en forte croissance. En effet, l’évolution des technologies dans l’industrie pharmaceutique a eu pour conséquence l’apparition sur le marché de nouveaux médicaments souvent sensibles aux variations de températures. Ceci concerne essentiellement les vaccins, les médicaments anticancéreux, antidiabétiques, dérivés du sang et ceux issus des biotechnologies. Par ailleurs, leurs circuits de distribution se diversifient, se complexifient et s’allongent en raison notamment de la sortie de la réserve hospitalière de ces produits et de la mondialisation des sites de production.
La réglementation a suivi, elle aussi, cette évolution et, en une décennie, l’importance donnée aux outils de maîtrise de la qualité (analyse de risques, cahier des charges, procédures de validation, de qualification et de contrôlé…) s’est considérablement accrue.</t>
  </si>
  <si>
    <t>Personnes ayant participé à l'élaboration de cette grille :</t>
  </si>
  <si>
    <t xml:space="preserve">Biblio : </t>
  </si>
  <si>
    <t>Cette évaluation est constituée de deux questionnaires : l'un à destination de la pharmacie à usage intérieur (PUI), l'autre à destination des unités de soins (UDS)</t>
  </si>
  <si>
    <t>Sans Objet</t>
  </si>
  <si>
    <t>1.3.1</t>
  </si>
  <si>
    <t>1.3.2</t>
  </si>
  <si>
    <t>1.3.3</t>
  </si>
  <si>
    <t>1.3.4</t>
  </si>
  <si>
    <t>1.3.5</t>
  </si>
  <si>
    <t>1.3.6</t>
  </si>
  <si>
    <t>1.3.7</t>
  </si>
  <si>
    <t>Avez-vous été formé ou sensibilisé sur les effets délétères de la chaleur et du froid, les moyens de transport, logistique, la conduite à tenir en cas de rupture de chaîne du froid ?</t>
  </si>
  <si>
    <t>2. Commande à la pharmacie à usage intérieur (PUI)</t>
  </si>
  <si>
    <t>La commande permet-elle de différencier les PST pour assurer une réception dissociée des autres produits ?</t>
  </si>
  <si>
    <t>Les quantités commandées sont elles adaptées (quantités minimales mais suffisantes), afin de limiter le stock et la durée de conservation dans l'UDS des PST ?</t>
  </si>
  <si>
    <t>Connaissez vous les conditions d'obtention des PST en dehors des heures d'ouverture de la pharmacie ?</t>
  </si>
  <si>
    <t>3. Livraison sur l'UDS</t>
  </si>
  <si>
    <t xml:space="preserve">Un lieu de réception spécifique pour les PST est il identifié dans l'unité de soins ? </t>
  </si>
  <si>
    <t>4. Réception dans l'UDS</t>
  </si>
  <si>
    <t>A chaque réception, les caisses contenant des PST sont-elles vérifiées ? Notamment :</t>
  </si>
  <si>
    <t>6. Retour vers la Pharmacie à usage intérieur (PUI)</t>
  </si>
  <si>
    <t>5. Stockage dans l'unité de soins (UDS)</t>
  </si>
  <si>
    <t>&gt; Processus Maîtrise de la chaine du froid pour médicaments thermosensibles
Questionnaire Unité de soins (UDS)</t>
  </si>
  <si>
    <t>&gt; Processus Maîtrise de la chaine du froid 
pour médicaments thermosensibles
Questionnaire Unité de soins (UDS)</t>
  </si>
  <si>
    <t>2.3</t>
  </si>
  <si>
    <t>2.4</t>
  </si>
  <si>
    <t>1.5.1</t>
  </si>
  <si>
    <t>1.5.2</t>
  </si>
  <si>
    <t>1.5.3</t>
  </si>
  <si>
    <t>1.5.4</t>
  </si>
  <si>
    <t>1.5.5</t>
  </si>
  <si>
    <t>1.6</t>
  </si>
  <si>
    <t>Connaissez vous:</t>
  </si>
  <si>
    <t>les modalités de commande des PST?</t>
  </si>
  <si>
    <t>les modalités d'acheminement des PST entre la PUI et les UDS?</t>
  </si>
  <si>
    <t>les modalités de stockage dans PST dans l'UDS?</t>
  </si>
  <si>
    <t>les modalités d'entretien (nettoyage, dégivrage) des réfrigérateurs et congélateurs?</t>
  </si>
  <si>
    <t>les modalités de maintenance (par le service technique) des réfrigérateurs et congélateurs?</t>
  </si>
  <si>
    <t>les conduites à tenir lors de rupture de la chaine du froid (dont quarantaine jusqu'à prise de décision)?</t>
  </si>
  <si>
    <t>Des évaluations régulières du respect de la chaine du froid sont elles réalisées sur votre UDS ? Notamment:</t>
  </si>
  <si>
    <t>l'archivage des documents de traçabilité (maintenance, entretien, suivi des T°, fiches d'incidents, …)</t>
  </si>
  <si>
    <t>sur l'acheminement?</t>
  </si>
  <si>
    <t>sur la réception?</t>
  </si>
  <si>
    <t>sur le stockage?</t>
  </si>
  <si>
    <t>1.3.8</t>
  </si>
  <si>
    <t>1.3.9</t>
  </si>
  <si>
    <t>1.5.6</t>
  </si>
  <si>
    <t>Respectez-vous les heures de livraison des PST ?</t>
  </si>
  <si>
    <t>A chaque réception, les caisses contenant des PST sont-elles traitées en priorité?</t>
  </si>
  <si>
    <t xml:space="preserve">       pour la traçabilité des date et heure de la réception et du rangement des PST dans l’enceinte thermostatique?</t>
  </si>
  <si>
    <t>pour la conformité de l'emballage (absence de choc, propre) ?</t>
  </si>
  <si>
    <t xml:space="preserve">       pour l'identification de la personne ayant effectué l’opération de réception?</t>
  </si>
  <si>
    <t>L'emplacement de l'enceinte est elle adaptée (éloignée d’une source de chaleur, non exposée directement aux rayons du soleil, écartée du mur)?</t>
  </si>
  <si>
    <t>Les emballages tertiaires (cartons, films plastiques, …) sont ils éliminés avant rangement dans l'enceinte?</t>
  </si>
  <si>
    <t>La quantité de PST stockés est elle adaptée (répartition homogène permettant une libre circulation de l'air)?</t>
  </si>
  <si>
    <t>Les PST sont ils rangés à distance des parois et des zones de variation trop importante de T° (porte)?</t>
  </si>
  <si>
    <t>La prise électrique des réfrigérateurs et congélateurs est-elle identifiée par l’indication « ne pas débrancher »?</t>
  </si>
  <si>
    <t>pour le nettoyage mensuel?</t>
  </si>
  <si>
    <t>pour le dégivrage à périodicité définie?</t>
  </si>
  <si>
    <t>Les emballages réfrigérant sont ils retirés avant stockage dans l'enceinte frigorifique?</t>
  </si>
  <si>
    <t>5.10.1</t>
  </si>
  <si>
    <t>Les incidents et les interventions sont-ils notés et archivés?</t>
  </si>
  <si>
    <t>Les clayettes (supports) de rangement sont-elles ajourées?</t>
  </si>
  <si>
    <t>La gestion des retours en cas de fin de traitement ou d'arrêt est-elle organisée?</t>
  </si>
  <si>
    <t>1.3.10</t>
  </si>
  <si>
    <t>Les circuits aller et retour des PST sont ils dissociés?</t>
  </si>
  <si>
    <t>les modalités de retour des PST inutilisés à la PUI?</t>
  </si>
  <si>
    <t>4.3</t>
  </si>
  <si>
    <t>4.3.1</t>
  </si>
  <si>
    <t>4.3.2</t>
  </si>
  <si>
    <t>4.3.3</t>
  </si>
  <si>
    <t>4.3.4</t>
  </si>
  <si>
    <t>pour le respect des conditions de température lors du transport? (si un système d’enregistrement est fourni)</t>
  </si>
  <si>
    <t>Connaissez vous les règles de gestion des produits de santé soumis à la chaîne du froid (PST) dans l'établissement?</t>
  </si>
  <si>
    <t>Les règles organisant la disponibilité et la détention des PST dans l'unité de soins sont elles facilement accessibles, dans votre UDS (classeur ou information en ligne)?</t>
  </si>
  <si>
    <t>sur la commande?</t>
  </si>
  <si>
    <t xml:space="preserve">         le dispositif de surveillance est-il contrôlé au moins une fois par an (par sonde qualifié pour étalonnage)?</t>
  </si>
  <si>
    <t xml:space="preserve">         le dispositif de surveillance est-il contrôlé au moins une fois par an (sonde qualifiée pour étalonnage)?</t>
  </si>
  <si>
    <t>sur la maintenance ?</t>
  </si>
  <si>
    <t>sur l'entretien?</t>
  </si>
  <si>
    <t>1.5.7</t>
  </si>
  <si>
    <t>sur la maintenance?</t>
  </si>
  <si>
    <t>Prendre connaissance,  auprès de la PUI de la procédure institutionnelle relative à la gestion des PST et la mettre en œuvre,</t>
  </si>
  <si>
    <t>Les règles organisant la disponibilité et la détention des PST dans l'UDS sont elles facilement accessibles (classeur ou information en ligne)?</t>
  </si>
  <si>
    <t>S'informer des personnes responsables des PST à chaque étape de leur circuit.</t>
  </si>
  <si>
    <t>S'informer et mettre en œuvre les modalités de commande des PST.</t>
  </si>
  <si>
    <t>S'informer et mettre en œuvre les modalités d'acheminement des PST.</t>
  </si>
  <si>
    <t>S'informer et mettre en œuvre les modalités de prise en charge des PST.</t>
  </si>
  <si>
    <t>S'informer et mettre en œuvre les modalités de stockage des PST.</t>
  </si>
  <si>
    <t>S'informer et mettre en œuvre les modalités de retour des PST inutilisés.</t>
  </si>
  <si>
    <t>S'informer et mettre en œuvre les modalités de maintenance des réfrigérateurs et des congélateurs.</t>
  </si>
  <si>
    <t>S'informer et mettre en œuvre les modalités d'entretien des réfrigérateurs et des congélateurs.</t>
  </si>
  <si>
    <t>S'informer et mettre en œuvre la conduite à tenir lors de rupture de la chaine du froid.</t>
  </si>
  <si>
    <t>S'informer et mettre en œuvre les modalités d'archivage des documents de traçabilité.</t>
  </si>
  <si>
    <t>Disposer d'une version papier ou électronique actualisée d'une base documentaire sur les conditions de conservation des PST et la consulter.  Pour cela, travailler en collaboration avec la PUI.</t>
  </si>
  <si>
    <t>les conduites à tenir lors de rupture de la chaine du froid (dont la quarantaine jusqu'à prise de décision)?</t>
  </si>
  <si>
    <t>Inciter le personnel de l'UDS à s'informer et se former sur la problématique représentée par la rupture de la chaine du froid.</t>
  </si>
  <si>
    <t>Lorsque c'est possible, organiser la commande des PST pour assurer leur réception et leur prise en charge rapide.</t>
  </si>
  <si>
    <t>S'assurer que les PST sont commandés en quantité strictement nécessaire pouir éviter un surstockage. Pour cela, disposer d'une liste, où pour chaque produit en dotation, une quantité minimale et maximale est fixée (en collaboration avec la PUI).</t>
  </si>
  <si>
    <t>S'informer et formaliser, avec la PUI,  les modalités de commande des PST en dehors des horaires d'ouverture de la PUI.</t>
  </si>
  <si>
    <t>Connaissez vous les conditions d'obtention des PST en dehors des heures d'ouverture de la PUI?</t>
  </si>
  <si>
    <t>S'assurer que le signalitique spécifique des caisses contenant les PST permette un repérage rapide pour un traitement en priorité.</t>
  </si>
  <si>
    <t>Organiser l'UDS pour s'assurer de la réception des PST au moment de leur livraison (ex: appel, bip  ou sonette du livreur lorsqu'il arrive dans l'UDS).</t>
  </si>
  <si>
    <t>S'assurer que le lieu de réception spécifique pour les PST est compatible avec les conditions de maintien en température des caisses contenant les PST. (ex: mesurer la T°C de la pièce , PST loins d'une source d'humidité, et de chaleur).</t>
  </si>
  <si>
    <t>Identifier un lieu de réception spécifique pour les PST: pièce dédiée ou lieu identifié (ex: panneau sur le coin d'une paillasse).</t>
  </si>
  <si>
    <t>Organiser la réception des PST pour prendre le temps de vérifier les critères de conformité de l'acheminement et de les tracer.</t>
  </si>
  <si>
    <t>Déplacer l'enceinte pour adapter les conditions nécessaires à son bon fonctionnement.</t>
  </si>
  <si>
    <t>Prévoir un autre lieu de stockage pour les produits autres que les PST.</t>
  </si>
  <si>
    <t>Pour garantir une bonne conservation des PST dans l'enceinte thermostatique, tout emballage doit être retiré.</t>
  </si>
  <si>
    <t>Pour garantir une bonne conservation des PST dans l'enceinte thermostatique, limiter le stockage pour permettre une bonne circulation de l'air.</t>
  </si>
  <si>
    <t>Pour garantir une bonne conservation des PST dans l'enceinte thermostatique, la porte ainsi que le bac à légumes ne doivent pas stocker de PST.</t>
  </si>
  <si>
    <t>Pour garantir une bonne conservation des PST dans l'enceinte thermostatique, utiliser des clayettes ajourées pour permettre une bonne circulation de l'air.</t>
  </si>
  <si>
    <t>Equiper les enceintes, avec l'apui de la PUI,  d’un dispositif de surveillance quotidienne de la température.</t>
  </si>
  <si>
    <t>Organiser le contrôle du  dispositif de surveillance au moins une fois par an, avec l 'appui de la PUI.</t>
  </si>
  <si>
    <t>Traçé quotidiennement (manuellement ou par un dispositif automatique), les températures des enceintes frigotifiques.</t>
  </si>
  <si>
    <t>Suivre quotidiennement la température pour surveiller les excursions de température.</t>
  </si>
  <si>
    <t>Equiper les enceintes, avec l'appui de la PUI,  d'une alarme visuelle et sonore, permettant d'être averti en temps réel d'une excursion de température même en cas de coupure de courant.</t>
  </si>
  <si>
    <t>Mettre en place une étiquette identifiée « ne pas débrancher » sur les réfrigérateurs et les congélateurs.</t>
  </si>
  <si>
    <t>Formaliser par une procédure le nettoyage mensuel des enceintes thermostatiques.</t>
  </si>
  <si>
    <t>Formaliser par une procédure le dégivrage des congélateurs.</t>
  </si>
  <si>
    <t>Formaliser par une procédure, avec l'appui de la PUI,  la gestion des péremptions.</t>
  </si>
  <si>
    <t>Formaliser par une procédure, avec l'appui de la PUI,  la gestion des retours des PST.</t>
  </si>
  <si>
    <t>S'organiser pour dissocier les allers et retours des PST.</t>
  </si>
  <si>
    <t>Sensibiliser le personnel de l'UDS à tracer les incidents survenus avec les enceintes thermostatiques et à en informer la PUI.</t>
  </si>
  <si>
    <t>L'organisation de la commande permet-elle de différencier les PST pour assurer une réception dissociée des autres produits ?</t>
  </si>
  <si>
    <t>S'assurer de l'accessibilité  des règles de disponibilités et de détention des PST dans l'UDS en choisissant le support d'information le mieux adapté.</t>
  </si>
  <si>
    <t>Organiser avec la PUI les commandes  des PST des autres produits  pour assurer une réception dissociée</t>
  </si>
  <si>
    <t>les personnes responsables, à chaque étape, de la réception à l'administration des PST?</t>
  </si>
  <si>
    <t>Les réfrigérateurs sont ils raccordés au système de secours en cas de panne d'électricité?</t>
  </si>
  <si>
    <t>les personnes responsables à chaque étape de la réception à l'administration des PST?</t>
  </si>
  <si>
    <t>les modalités de réception des PST dans les UDS?</t>
  </si>
  <si>
    <t>Inciter le personnel de l'UDS à s'informer et se former sur la problématique du respect de la chaine du froid à toute les étapes de la prise en charge des PST.</t>
  </si>
  <si>
    <t>Les horaires de livraison sont ils adaptés à l'activité de soins?</t>
  </si>
  <si>
    <t>A chaque réception, les caisses contenant des PST sont-elles repérées (étiquettage)?</t>
  </si>
  <si>
    <t>5.9.1</t>
  </si>
  <si>
    <t>5.14.1</t>
  </si>
  <si>
    <t>5.14.2</t>
  </si>
  <si>
    <t>L’enceinte est-elle équipée d’une alarme visuelle et/ou sonore (en cas de T° en dehors de +2°C et +8°C) éventuellement alarme autonome et reportée?</t>
  </si>
  <si>
    <t>Le contenu est-il exclusivement réservé au stockage des PST (ex: pas de denrées alimentaires, liquides biologiques)?</t>
  </si>
  <si>
    <t>Le contenu est-il exclusivement réservé au stockage des PST (ex : pas de denrées alimentaires, liquides biologiques)?</t>
  </si>
  <si>
    <t>pour l'identification de la personne ayant effectué l’opération de réception?</t>
  </si>
  <si>
    <t>pour la traçabilité des date et heure de la réception et du rangement des PST dans l’enceinte thermostatique?</t>
  </si>
  <si>
    <t>6.2</t>
  </si>
  <si>
    <t>Un entretien régulier des enceintes est-il programmé et tracé? Notamment:</t>
  </si>
  <si>
    <t>Adapter les horaires de livraison dans les UDS au regard de l'activité de soins</t>
  </si>
  <si>
    <t>Grilles issues des travaux "Médiéval" de l'OMéDIT Paca Corse</t>
  </si>
  <si>
    <t>CH Régional</t>
  </si>
  <si>
    <t>abcd</t>
  </si>
  <si>
    <t>Bonnes Pratiques de Distribution (européennes; 2014)
Commission mixte SFSTP/AFF:   Guide Pratique: Chaîne du froid du médicament (2008)
Ordre National des Pharmaciens:   Recommandations de gestion des produits de santé soumis à la chaîne du froid entre +2°C et +8°C à l’officine (déc. 2009 et oct. 2012)
AFSSAPS/ANSM: Dossier Conditions climatiques extrêmes et Produits de santé:   Mise au point sur la conservation des médicaments en cas
d’épisode de grand froid (déc. 2009) ; Conservation des médicaments en cas de vague de chaleur (juil.2012);   Réactions anaphylactiques liés aux curares (juil. 2012)</t>
  </si>
  <si>
    <t>Utilisez vous dans votre UDS, une base documentaire (ex: listing sur les conditions de conservation habituelles - conduites à tenir) mise à jour régulièrement sur les conditions de conservation des PST (sur intranet ou format papier…)?</t>
  </si>
  <si>
    <t>sur les fiches d'évènements indésirables?</t>
  </si>
  <si>
    <t>sur les  fiches d'évènements indésirables?</t>
  </si>
  <si>
    <r>
      <t xml:space="preserve">Prévoir dans le plan de financement l'achat d'enceintes thermostatiques à froid ventilé. </t>
    </r>
    <r>
      <rPr>
        <sz val="10"/>
        <color indexed="53"/>
        <rFont val="Arial"/>
        <family val="2"/>
      </rPr>
      <t>Si ce n'est pas possible, s'assurer, par une cartographie des tempértures rigoureuses et des contrôles adaptés, que les médicaments sont bien conservés</t>
    </r>
  </si>
  <si>
    <r>
      <t xml:space="preserve">Prévoir de raccorder les réfrigérateurs système de secours en cas de panne d'électricité. Le groupe électrogène ou l'onduleur doivent prendre le relai. </t>
    </r>
    <r>
      <rPr>
        <sz val="10"/>
        <color indexed="53"/>
        <rFont val="Arial"/>
        <family val="2"/>
      </rPr>
      <t>En cas de dysfonctionenment de l'enceinte de stockage des PST dans l'UDS, prévoir une solution de secours .</t>
    </r>
  </si>
  <si>
    <t>L'UDS est-elle équipée d’un réfrigérateur à froid ventilé?</t>
  </si>
  <si>
    <r>
      <t>L’enceinte est-elle équipée d’un</t>
    </r>
    <r>
      <rPr>
        <b/>
        <sz val="8"/>
        <color indexed="62"/>
        <rFont val="Arial"/>
        <family val="2"/>
      </rPr>
      <t xml:space="preserve"> dispositif de surveillance</t>
    </r>
    <r>
      <rPr>
        <sz val="8"/>
        <color indexed="62"/>
        <rFont val="Arial"/>
        <family val="2"/>
      </rPr>
      <t xml:space="preserve"> continue de la température ?</t>
    </r>
  </si>
  <si>
    <r>
      <t xml:space="preserve">L’enceinte est-elle équipée d’un </t>
    </r>
    <r>
      <rPr>
        <b/>
        <sz val="8"/>
        <color indexed="62"/>
        <rFont val="Arial"/>
        <family val="2"/>
      </rPr>
      <t>dispositif de surveillance</t>
    </r>
    <r>
      <rPr>
        <sz val="8"/>
        <color indexed="62"/>
        <rFont val="Arial"/>
        <family val="2"/>
      </rPr>
      <t xml:space="preserve"> continue de la température ?</t>
    </r>
  </si>
  <si>
    <r>
      <t>Existe-t-il un</t>
    </r>
    <r>
      <rPr>
        <b/>
        <sz val="8"/>
        <color indexed="62"/>
        <rFont val="Arial"/>
        <family val="2"/>
      </rPr>
      <t xml:space="preserve"> système d’enregistrement</t>
    </r>
    <r>
      <rPr>
        <sz val="8"/>
        <color indexed="62"/>
        <rFont val="Arial"/>
        <family val="2"/>
      </rPr>
      <t xml:space="preserve"> en continu de la température des réfrigérateurs de l'UDS?</t>
    </r>
  </si>
  <si>
    <t xml:space="preserve">        réalisez vous une vérification quotidienne de la température? (a minima 1 fois par jour)</t>
  </si>
  <si>
    <t xml:space="preserve">        réalisez vous une vérification quotidienne de la température?  (a minima 1 fois par jour)</t>
  </si>
  <si>
    <t>Existe t-il une gestion des péremptions à périodicité définie? (a minima 2 fois par an)</t>
  </si>
  <si>
    <t>Existe t-il une gestion des péremptions à périodicité définie?  (a minima 2 fois par an)</t>
  </si>
  <si>
    <t>Agnès Bobay Madic, Dominique Guérard, Claudine Hecquard, Sophie Krug, Agathe Perdriel, Guillaume Saint Lorant, Lucile Cochard, Alain Henry, Céline Bouglé</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</si>
</sst>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2]\ #,##0.00_);[Red]\([$€-2]\ #,##0.00\)"/>
    <numFmt numFmtId="167" formatCode="[$-40C]dddd\ d\ mmmm\ yyyy"/>
  </numFmts>
  <fonts count="83">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name val="Calibri"/>
      <family val="2"/>
    </font>
    <font>
      <sz val="10"/>
      <name val="Calibri"/>
      <family val="2"/>
    </font>
    <font>
      <sz val="8"/>
      <name val="Tahoma"/>
      <family val="2"/>
    </font>
    <font>
      <b/>
      <sz val="8"/>
      <name val="Tahoma"/>
      <family val="2"/>
    </font>
    <font>
      <sz val="8"/>
      <name val="Arial"/>
      <family val="2"/>
    </font>
    <font>
      <sz val="36"/>
      <name val="Arial"/>
      <family val="2"/>
    </font>
    <font>
      <sz val="14"/>
      <name val="Arial"/>
      <family val="2"/>
    </font>
    <font>
      <b/>
      <sz val="8"/>
      <name val="Arial"/>
      <family val="2"/>
    </font>
    <font>
      <b/>
      <sz val="10"/>
      <name val="Arial"/>
      <family val="2"/>
    </font>
    <font>
      <b/>
      <sz val="12"/>
      <name val="Arial"/>
      <family val="2"/>
    </font>
    <font>
      <b/>
      <sz val="11"/>
      <name val="Arial"/>
      <family val="2"/>
    </font>
    <font>
      <b/>
      <sz val="10"/>
      <color indexed="10"/>
      <name val="Arial"/>
      <family val="2"/>
    </font>
    <font>
      <b/>
      <u val="single"/>
      <sz val="10"/>
      <color indexed="10"/>
      <name val="Arial"/>
      <family val="2"/>
    </font>
    <font>
      <b/>
      <sz val="8"/>
      <color indexed="56"/>
      <name val="Arial"/>
      <family val="2"/>
    </font>
    <font>
      <b/>
      <sz val="8"/>
      <color indexed="10"/>
      <name val="Arial"/>
      <family val="2"/>
    </font>
    <font>
      <b/>
      <u val="single"/>
      <sz val="8"/>
      <name val="Tahoma"/>
      <family val="2"/>
    </font>
    <font>
      <b/>
      <sz val="10"/>
      <color indexed="9"/>
      <name val="Arial"/>
      <family val="2"/>
    </font>
    <font>
      <b/>
      <sz val="10"/>
      <color indexed="28"/>
      <name val="Arial"/>
      <family val="2"/>
    </font>
    <font>
      <strike/>
      <sz val="10"/>
      <name val="Arial"/>
      <family val="2"/>
    </font>
    <font>
      <sz val="8"/>
      <color indexed="62"/>
      <name val="Arial"/>
      <family val="2"/>
    </font>
    <font>
      <sz val="10"/>
      <color indexed="53"/>
      <name val="Arial"/>
      <family val="2"/>
    </font>
    <font>
      <b/>
      <sz val="8"/>
      <color indexed="62"/>
      <name val="Arial"/>
      <family val="2"/>
    </font>
    <font>
      <u val="single"/>
      <sz val="8"/>
      <color indexed="12"/>
      <name val="Arial"/>
      <family val="2"/>
    </font>
    <font>
      <u val="single"/>
      <sz val="8"/>
      <color indexed="20"/>
      <name val="Arial"/>
      <family val="2"/>
    </font>
    <font>
      <b/>
      <sz val="14"/>
      <color indexed="9"/>
      <name val="Arial"/>
      <family val="2"/>
    </font>
    <font>
      <sz val="10"/>
      <color indexed="9"/>
      <name val="Arial"/>
      <family val="2"/>
    </font>
    <font>
      <sz val="10"/>
      <color indexed="24"/>
      <name val="Arial"/>
      <family val="2"/>
    </font>
    <font>
      <b/>
      <sz val="11"/>
      <color indexed="9"/>
      <name val="Arial"/>
      <family val="2"/>
    </font>
    <font>
      <b/>
      <sz val="10"/>
      <color indexed="24"/>
      <name val="Arial"/>
      <family val="2"/>
    </font>
    <font>
      <i/>
      <sz val="20"/>
      <color indexed="22"/>
      <name val="Arial"/>
      <family val="2"/>
    </font>
    <font>
      <sz val="8"/>
      <color indexed="56"/>
      <name val="Arial"/>
      <family val="2"/>
    </font>
    <font>
      <b/>
      <sz val="9"/>
      <color indexed="10"/>
      <name val="Arial"/>
      <family val="2"/>
    </font>
    <font>
      <b/>
      <i/>
      <sz val="8"/>
      <color indexed="10"/>
      <name val="Arial"/>
      <family val="2"/>
    </font>
    <font>
      <sz val="10"/>
      <color indexed="62"/>
      <name val="Arial"/>
      <family val="2"/>
    </font>
    <font>
      <sz val="10"/>
      <color indexed="10"/>
      <name val="Arial"/>
      <family val="2"/>
    </font>
    <font>
      <b/>
      <sz val="10"/>
      <color indexed="53"/>
      <name val="Arial"/>
      <family val="2"/>
    </font>
    <font>
      <sz val="8"/>
      <color indexed="53"/>
      <name val="Arial"/>
      <family val="2"/>
    </font>
    <font>
      <sz val="10"/>
      <color indexed="56"/>
      <name val="Arial"/>
      <family val="2"/>
    </font>
    <font>
      <sz val="8"/>
      <color indexed="62"/>
      <name val="Cambria"/>
      <family val="1"/>
    </font>
    <font>
      <sz val="10"/>
      <color indexed="8"/>
      <name val="Calibri"/>
      <family val="0"/>
    </font>
    <font>
      <b/>
      <sz val="10"/>
      <color indexed="56"/>
      <name val="Calibri"/>
      <family val="0"/>
    </font>
    <font>
      <sz val="7.1"/>
      <color indexed="8"/>
      <name val="Calibri"/>
      <family val="0"/>
    </font>
    <font>
      <u val="single"/>
      <sz val="8"/>
      <color theme="10"/>
      <name val="Arial"/>
      <family val="2"/>
    </font>
    <font>
      <u val="single"/>
      <sz val="8"/>
      <color theme="11"/>
      <name val="Arial"/>
      <family val="2"/>
    </font>
    <font>
      <b/>
      <sz val="14"/>
      <color theme="0"/>
      <name val="Arial"/>
      <family val="2"/>
    </font>
    <font>
      <sz val="10"/>
      <color theme="0"/>
      <name val="Arial"/>
      <family val="2"/>
    </font>
    <font>
      <b/>
      <sz val="8"/>
      <color rgb="FF002060"/>
      <name val="Arial"/>
      <family val="2"/>
    </font>
    <font>
      <b/>
      <sz val="10"/>
      <color rgb="FFFF0000"/>
      <name val="Arial"/>
      <family val="2"/>
    </font>
    <font>
      <sz val="10"/>
      <color rgb="FF0070C0"/>
      <name val="Arial"/>
      <family val="2"/>
    </font>
    <font>
      <b/>
      <sz val="11"/>
      <color theme="0"/>
      <name val="Arial"/>
      <family val="2"/>
    </font>
    <font>
      <b/>
      <sz val="10"/>
      <color rgb="FF0070C0"/>
      <name val="Arial"/>
      <family val="2"/>
    </font>
    <font>
      <i/>
      <sz val="20"/>
      <color theme="0" tint="-0.24997000396251678"/>
      <name val="Arial"/>
      <family val="2"/>
    </font>
    <font>
      <b/>
      <sz val="10"/>
      <color theme="0"/>
      <name val="Arial"/>
      <family val="2"/>
    </font>
    <font>
      <b/>
      <sz val="10"/>
      <color rgb="FF92D050"/>
      <name val="Arial"/>
      <family val="2"/>
    </font>
    <font>
      <sz val="8"/>
      <color rgb="FF002060"/>
      <name val="Arial"/>
      <family val="2"/>
    </font>
    <font>
      <sz val="8"/>
      <color rgb="FF1F497D"/>
      <name val="Arial"/>
      <family val="2"/>
    </font>
    <font>
      <b/>
      <sz val="9"/>
      <color rgb="FFFF0000"/>
      <name val="Arial"/>
      <family val="2"/>
    </font>
    <font>
      <b/>
      <i/>
      <sz val="8"/>
      <color rgb="FFFF0000"/>
      <name val="Arial"/>
      <family val="2"/>
    </font>
    <font>
      <sz val="8"/>
      <color theme="3"/>
      <name val="Arial"/>
      <family val="2"/>
    </font>
    <font>
      <sz val="10"/>
      <color theme="3"/>
      <name val="Arial"/>
      <family val="2"/>
    </font>
    <font>
      <sz val="10"/>
      <color rgb="FFFF0000"/>
      <name val="Arial"/>
      <family val="2"/>
    </font>
    <font>
      <b/>
      <sz val="10"/>
      <color theme="9"/>
      <name val="Arial"/>
      <family val="2"/>
    </font>
    <font>
      <sz val="8"/>
      <color theme="9"/>
      <name val="Arial"/>
      <family val="2"/>
    </font>
    <font>
      <sz val="10"/>
      <color rgb="FF002060"/>
      <name val="Arial"/>
      <family val="2"/>
    </font>
    <font>
      <sz val="8"/>
      <color rgb="FF1F497D"/>
      <name val="Cambria"/>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rgb="FF92D050"/>
        <bgColor indexed="64"/>
      </patternFill>
    </fill>
    <fill>
      <patternFill patternType="solid">
        <fgColor theme="0" tint="-0.04997999966144562"/>
        <bgColor indexed="64"/>
      </patternFill>
    </fill>
    <fill>
      <patternFill patternType="solid">
        <fgColor rgb="FF0070C0"/>
        <bgColor indexed="64"/>
      </patternFill>
    </fill>
    <fill>
      <patternFill patternType="solid">
        <fgColor rgb="FFFF0000"/>
        <bgColor indexed="64"/>
      </patternFill>
    </fill>
    <fill>
      <patternFill patternType="solid">
        <fgColor theme="5" tint="0.7999799847602844"/>
        <bgColor indexed="64"/>
      </patternFill>
    </fill>
    <fill>
      <patternFill patternType="solid">
        <fgColor theme="0"/>
        <bgColor indexed="64"/>
      </patternFill>
    </fill>
  </fills>
  <borders count="35">
    <border>
      <left/>
      <right/>
      <top/>
      <bottom/>
      <diagonal/>
    </border>
    <border>
      <left style="thin">
        <color indexed="23"/>
      </left>
      <right style="thin">
        <color indexed="23"/>
      </right>
      <top style="thin">
        <color indexed="23"/>
      </top>
      <bottom style="thin">
        <color indexed="2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color indexed="22"/>
      </left>
      <right style="thick">
        <color rgb="FFFF0000"/>
      </right>
      <top style="thin">
        <color indexed="22"/>
      </top>
      <bottom style="thin">
        <color indexed="22"/>
      </bottom>
    </border>
    <border>
      <left style="thick">
        <color rgb="FF0070C0"/>
      </left>
      <right/>
      <top style="thick">
        <color rgb="FF0070C0"/>
      </top>
      <bottom style="thick">
        <color rgb="FF0070C0"/>
      </bottom>
    </border>
    <border>
      <left style="thick">
        <color rgb="FFFF0000"/>
      </left>
      <right style="thick">
        <color rgb="FFFF0000"/>
      </right>
      <top style="thick">
        <color rgb="FFFF0000"/>
      </top>
      <bottom style="thick">
        <color rgb="FFFF0000"/>
      </bottom>
    </border>
    <border>
      <left style="medium"/>
      <right>
        <color indexed="63"/>
      </right>
      <top style="medium"/>
      <bottom style="medium"/>
    </border>
    <border>
      <left style="medium">
        <color theme="1"/>
      </left>
      <right style="medium">
        <color theme="1"/>
      </right>
      <top style="medium">
        <color theme="1"/>
      </top>
      <bottom style="medium">
        <color theme="1"/>
      </bottom>
    </border>
    <border>
      <left style="medium"/>
      <right style="medium"/>
      <top style="medium"/>
      <bottom style="medium"/>
    </border>
    <border>
      <left style="medium">
        <color rgb="FF0070C0"/>
      </left>
      <right style="medium">
        <color rgb="FF0070C0"/>
      </right>
      <top style="medium">
        <color rgb="FF0070C0"/>
      </top>
      <bottom style="medium">
        <color rgb="FF0070C0"/>
      </bottom>
    </border>
    <border>
      <left>
        <color indexed="63"/>
      </left>
      <right style="medium">
        <color rgb="FFFF0000"/>
      </right>
      <top style="medium">
        <color rgb="FFFF0000"/>
      </top>
      <bottom style="medium">
        <color rgb="FFFF0000"/>
      </bottom>
    </border>
    <border>
      <left style="thin"/>
      <right>
        <color indexed="63"/>
      </right>
      <top style="thin"/>
      <bottom style="thin"/>
    </border>
    <border>
      <left>
        <color indexed="63"/>
      </left>
      <right style="thin"/>
      <top style="thin"/>
      <bottom style="thin"/>
    </border>
    <border>
      <left style="thick">
        <color rgb="FFFF0000"/>
      </left>
      <right/>
      <top style="thick">
        <color rgb="FFFF0000"/>
      </top>
      <bottom/>
    </border>
    <border>
      <left/>
      <right style="thick">
        <color rgb="FFFF0000"/>
      </right>
      <top style="thick">
        <color rgb="FFFF0000"/>
      </top>
      <bottom/>
    </border>
    <border>
      <left style="thick">
        <color rgb="FFFF0000"/>
      </left>
      <right/>
      <top/>
      <bottom/>
    </border>
    <border>
      <left/>
      <right style="thick">
        <color rgb="FFFF0000"/>
      </right>
      <top/>
      <bottom/>
    </border>
    <border>
      <left>
        <color indexed="63"/>
      </left>
      <right>
        <color indexed="63"/>
      </right>
      <top style="thin"/>
      <bottom style="thin"/>
    </border>
    <border>
      <left>
        <color indexed="63"/>
      </left>
      <right>
        <color indexed="63"/>
      </right>
      <top style="thick">
        <color rgb="FFFF0000"/>
      </top>
      <bottom>
        <color indexed="63"/>
      </bottom>
    </border>
    <border>
      <left style="thick">
        <color rgb="FFFF0000"/>
      </left>
      <right/>
      <top/>
      <bottom style="thick">
        <color rgb="FFFF0000"/>
      </bottom>
    </border>
    <border>
      <left>
        <color indexed="63"/>
      </left>
      <right>
        <color indexed="63"/>
      </right>
      <top>
        <color indexed="63"/>
      </top>
      <bottom style="thick">
        <color rgb="FFFF0000"/>
      </bottom>
    </border>
    <border>
      <left style="thick"/>
      <right style="thick">
        <color rgb="FFFF0000"/>
      </right>
      <top style="thick"/>
      <bottom style="thick"/>
    </border>
    <border>
      <left>
        <color indexed="63"/>
      </left>
      <right style="thick">
        <color rgb="FFFF0000"/>
      </right>
      <top>
        <color indexed="63"/>
      </top>
      <bottom style="thick">
        <color rgb="FFFF0000"/>
      </bottom>
    </border>
    <border>
      <left style="thin">
        <color indexed="22"/>
      </left>
      <right style="thick">
        <color rgb="FFFF0000"/>
      </right>
      <top style="thin">
        <color indexed="22"/>
      </top>
      <bottom style="thick">
        <color rgb="FFFF0000"/>
      </bottom>
    </border>
    <border>
      <left>
        <color indexed="63"/>
      </left>
      <right style="thin">
        <color indexed="22"/>
      </right>
      <top>
        <color indexed="63"/>
      </top>
      <bottom>
        <color indexed="63"/>
      </bottom>
    </border>
    <border>
      <left style="thin">
        <color indexed="22"/>
      </left>
      <right>
        <color indexed="63"/>
      </right>
      <top>
        <color indexed="63"/>
      </top>
      <bottom>
        <color indexed="63"/>
      </bottom>
    </border>
    <border>
      <left style="thin">
        <color indexed="22"/>
      </left>
      <right style="thin">
        <color indexed="22"/>
      </right>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1" fillId="21" borderId="3" applyNumberFormat="0" applyFont="0" applyAlignment="0" applyProtection="0"/>
    <xf numFmtId="0" fontId="6" fillId="7" borderId="1" applyNumberFormat="0" applyAlignment="0" applyProtection="0"/>
    <xf numFmtId="0" fontId="7" fillId="3"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22" borderId="0" applyNumberFormat="0" applyBorder="0" applyAlignment="0" applyProtection="0"/>
    <xf numFmtId="0" fontId="0" fillId="0" borderId="0">
      <alignment/>
      <protection/>
    </xf>
    <xf numFmtId="0" fontId="19" fillId="0" borderId="0">
      <alignment/>
      <protection/>
    </xf>
    <xf numFmtId="9" fontId="0" fillId="0" borderId="0" applyFont="0" applyFill="0" applyBorder="0" applyAlignment="0" applyProtection="0"/>
    <xf numFmtId="0" fontId="9" fillId="4" borderId="0" applyNumberFormat="0" applyBorder="0" applyAlignment="0" applyProtection="0"/>
    <xf numFmtId="0" fontId="10" fillId="20" borderId="4"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cellStyleXfs>
  <cellXfs count="299">
    <xf numFmtId="0" fontId="0" fillId="0" borderId="0" xfId="0" applyAlignment="1">
      <alignment/>
    </xf>
    <xf numFmtId="0" fontId="62" fillId="0" borderId="0" xfId="0" applyFont="1" applyFill="1" applyAlignment="1">
      <alignment horizontal="left" vertical="center"/>
    </xf>
    <xf numFmtId="0" fontId="63" fillId="0" borderId="0" xfId="0" applyFont="1" applyFill="1" applyAlignment="1">
      <alignment vertical="center" shrinkToFit="1"/>
    </xf>
    <xf numFmtId="0" fontId="23" fillId="0" borderId="0" xfId="0" applyFont="1" applyAlignment="1">
      <alignment/>
    </xf>
    <xf numFmtId="0" fontId="0" fillId="0" borderId="0" xfId="0" applyFill="1" applyAlignment="1">
      <alignment/>
    </xf>
    <xf numFmtId="0" fontId="62" fillId="24" borderId="0" xfId="0" applyFont="1" applyFill="1" applyAlignment="1">
      <alignment/>
    </xf>
    <xf numFmtId="0" fontId="18" fillId="25" borderId="3" xfId="53" applyFont="1" applyFill="1" applyBorder="1" applyAlignment="1" applyProtection="1">
      <alignment horizontal="center" vertical="center" wrapText="1"/>
      <protection locked="0"/>
    </xf>
    <xf numFmtId="0" fontId="22" fillId="25" borderId="0" xfId="0" applyFont="1" applyFill="1" applyAlignment="1">
      <alignment horizontal="justify" vertical="center" wrapText="1"/>
    </xf>
    <xf numFmtId="0" fontId="0" fillId="0" borderId="10" xfId="0" applyBorder="1" applyAlignment="1">
      <alignment/>
    </xf>
    <xf numFmtId="0" fontId="0" fillId="26" borderId="0" xfId="0" applyFill="1" applyAlignment="1">
      <alignment/>
    </xf>
    <xf numFmtId="0" fontId="62" fillId="26" borderId="0" xfId="0" applyFont="1" applyFill="1" applyAlignment="1">
      <alignment/>
    </xf>
    <xf numFmtId="0" fontId="64" fillId="0" borderId="0" xfId="0" applyFont="1" applyFill="1" applyAlignment="1">
      <alignment/>
    </xf>
    <xf numFmtId="14" fontId="0" fillId="0" borderId="10" xfId="0" applyNumberFormat="1" applyBorder="1" applyAlignment="1">
      <alignment/>
    </xf>
    <xf numFmtId="0" fontId="18" fillId="25" borderId="11" xfId="53" applyFont="1" applyFill="1" applyBorder="1" applyAlignment="1" applyProtection="1">
      <alignment horizontal="center" vertical="center" wrapText="1"/>
      <protection locked="0"/>
    </xf>
    <xf numFmtId="0" fontId="18" fillId="0" borderId="11" xfId="53" applyFont="1" applyFill="1" applyBorder="1" applyAlignment="1" applyProtection="1">
      <alignment horizontal="center" vertical="center" wrapText="1"/>
      <protection locked="0"/>
    </xf>
    <xf numFmtId="0" fontId="62" fillId="27" borderId="0" xfId="0" applyFont="1" applyFill="1" applyAlignment="1">
      <alignment vertical="center"/>
    </xf>
    <xf numFmtId="10" fontId="19" fillId="27" borderId="0" xfId="54" applyNumberFormat="1" applyFont="1" applyFill="1" applyAlignment="1" applyProtection="1">
      <alignment vertical="center"/>
      <protection/>
    </xf>
    <xf numFmtId="0" fontId="0" fillId="0" borderId="0" xfId="0" applyFont="1" applyAlignment="1">
      <alignment horizontal="justify" vertical="center" wrapText="1"/>
    </xf>
    <xf numFmtId="0" fontId="0" fillId="0" borderId="0" xfId="0" applyAlignment="1">
      <alignment horizontal="justify" vertical="center" wrapText="1"/>
    </xf>
    <xf numFmtId="0" fontId="27" fillId="0" borderId="0" xfId="0" applyFont="1" applyAlignment="1">
      <alignment/>
    </xf>
    <xf numFmtId="0" fontId="26" fillId="0" borderId="0" xfId="0" applyFont="1" applyAlignment="1">
      <alignment vertical="center"/>
    </xf>
    <xf numFmtId="0" fontId="26" fillId="0" borderId="12" xfId="0" applyFont="1" applyBorder="1" applyAlignment="1">
      <alignment horizontal="center" vertical="center"/>
    </xf>
    <xf numFmtId="0" fontId="26" fillId="0" borderId="13" xfId="0" applyFont="1" applyBorder="1" applyAlignment="1">
      <alignment horizontal="center" vertical="center"/>
    </xf>
    <xf numFmtId="0" fontId="0" fillId="0" borderId="12" xfId="0" applyBorder="1" applyAlignment="1">
      <alignment horizontal="center" vertical="center"/>
    </xf>
    <xf numFmtId="0" fontId="65" fillId="0" borderId="13" xfId="0" applyFont="1" applyBorder="1" applyAlignment="1">
      <alignment horizontal="center" vertical="center"/>
    </xf>
    <xf numFmtId="0" fontId="26" fillId="0" borderId="14" xfId="0" applyFont="1" applyBorder="1" applyAlignment="1">
      <alignment vertical="center"/>
    </xf>
    <xf numFmtId="9" fontId="19" fillId="22" borderId="0" xfId="54" applyNumberFormat="1" applyFont="1" applyFill="1" applyAlignment="1" applyProtection="1">
      <alignment vertical="center"/>
      <protection/>
    </xf>
    <xf numFmtId="9" fontId="65" fillId="0" borderId="13" xfId="0" applyNumberFormat="1" applyFont="1" applyBorder="1" applyAlignment="1">
      <alignment horizontal="center" vertical="center"/>
    </xf>
    <xf numFmtId="9" fontId="66" fillId="0" borderId="12" xfId="0" applyNumberFormat="1" applyFont="1" applyFill="1" applyBorder="1" applyAlignment="1">
      <alignment horizontal="center" vertical="center" shrinkToFit="1"/>
    </xf>
    <xf numFmtId="0" fontId="0" fillId="0" borderId="0" xfId="52">
      <alignment/>
      <protection/>
    </xf>
    <xf numFmtId="0" fontId="62" fillId="24" borderId="0" xfId="52" applyFont="1" applyFill="1">
      <alignment/>
      <protection/>
    </xf>
    <xf numFmtId="0" fontId="27" fillId="0" borderId="0" xfId="52" applyFont="1" applyAlignment="1">
      <alignment vertical="center"/>
      <protection/>
    </xf>
    <xf numFmtId="0" fontId="0" fillId="0" borderId="0" xfId="52" applyFont="1" applyAlignment="1">
      <alignment vertical="center"/>
      <protection/>
    </xf>
    <xf numFmtId="0" fontId="0" fillId="0" borderId="0" xfId="52" applyAlignment="1">
      <alignment vertical="center"/>
      <protection/>
    </xf>
    <xf numFmtId="0" fontId="64" fillId="0" borderId="0" xfId="52" applyFont="1" applyFill="1">
      <alignment/>
      <protection/>
    </xf>
    <xf numFmtId="0" fontId="63" fillId="0" borderId="0" xfId="52" applyFont="1" applyFill="1" applyAlignment="1">
      <alignment vertical="center" shrinkToFit="1"/>
      <protection/>
    </xf>
    <xf numFmtId="0" fontId="0" fillId="0" borderId="0" xfId="52" applyFont="1">
      <alignment/>
      <protection/>
    </xf>
    <xf numFmtId="0" fontId="26" fillId="0" borderId="15" xfId="52" applyFont="1" applyBorder="1" applyAlignment="1">
      <alignment horizontal="center" vertical="center"/>
      <protection/>
    </xf>
    <xf numFmtId="0" fontId="67" fillId="26" borderId="0" xfId="52" applyFont="1" applyFill="1" applyAlignment="1">
      <alignment horizontal="left" vertical="center"/>
      <protection/>
    </xf>
    <xf numFmtId="0" fontId="26" fillId="0" borderId="15" xfId="52" applyFont="1" applyBorder="1" applyAlignment="1">
      <alignment horizontal="center"/>
      <protection/>
    </xf>
    <xf numFmtId="0" fontId="0" fillId="0" borderId="0" xfId="52" applyFont="1" applyFill="1">
      <alignment/>
      <protection/>
    </xf>
    <xf numFmtId="0" fontId="26" fillId="0" borderId="16" xfId="52" applyFont="1" applyBorder="1" applyAlignment="1">
      <alignment vertical="center"/>
      <protection/>
    </xf>
    <xf numFmtId="9" fontId="68" fillId="0" borderId="17" xfId="0" applyNumberFormat="1" applyFont="1" applyBorder="1" applyAlignment="1">
      <alignment horizontal="center" vertical="center"/>
    </xf>
    <xf numFmtId="10" fontId="0" fillId="0" borderId="0" xfId="52" applyNumberFormat="1" applyAlignment="1">
      <alignment vertical="center"/>
      <protection/>
    </xf>
    <xf numFmtId="9" fontId="65" fillId="0" borderId="18" xfId="0" applyNumberFormat="1" applyFont="1" applyBorder="1" applyAlignment="1">
      <alignment horizontal="center" vertical="center"/>
    </xf>
    <xf numFmtId="0" fontId="0" fillId="25" borderId="19" xfId="0" applyFill="1" applyBorder="1" applyAlignment="1" applyProtection="1">
      <alignment/>
      <protection locked="0"/>
    </xf>
    <xf numFmtId="0" fontId="0" fillId="25" borderId="20" xfId="0" applyFill="1" applyBorder="1" applyAlignment="1" applyProtection="1">
      <alignment/>
      <protection locked="0"/>
    </xf>
    <xf numFmtId="0" fontId="0" fillId="0" borderId="0" xfId="0" applyAlignment="1" applyProtection="1">
      <alignment/>
      <protection/>
    </xf>
    <xf numFmtId="0" fontId="0" fillId="0" borderId="0" xfId="0" applyFill="1" applyAlignment="1" applyProtection="1">
      <alignment/>
      <protection/>
    </xf>
    <xf numFmtId="0" fontId="62" fillId="24" borderId="0" xfId="0" applyFont="1" applyFill="1" applyAlignment="1" applyProtection="1">
      <alignment/>
      <protection/>
    </xf>
    <xf numFmtId="0" fontId="28" fillId="0" borderId="0" xfId="0" applyFont="1" applyAlignment="1" applyProtection="1">
      <alignment vertical="center"/>
      <protection/>
    </xf>
    <xf numFmtId="0" fontId="69" fillId="0" borderId="0" xfId="0" applyFont="1" applyAlignment="1" applyProtection="1">
      <alignment vertical="center"/>
      <protection/>
    </xf>
    <xf numFmtId="0" fontId="62" fillId="26" borderId="0" xfId="0" applyFont="1" applyFill="1" applyAlignment="1" applyProtection="1">
      <alignment horizontal="left" vertical="center"/>
      <protection/>
    </xf>
    <xf numFmtId="0" fontId="63" fillId="26" borderId="0" xfId="0" applyFont="1" applyFill="1" applyAlignment="1" applyProtection="1">
      <alignment vertical="center" shrinkToFit="1"/>
      <protection/>
    </xf>
    <xf numFmtId="0" fontId="63" fillId="0" borderId="0" xfId="0" applyFont="1" applyFill="1" applyAlignment="1" applyProtection="1">
      <alignment vertical="center" shrinkToFit="1"/>
      <protection/>
    </xf>
    <xf numFmtId="0" fontId="62" fillId="0" borderId="0" xfId="0" applyFont="1" applyFill="1" applyAlignment="1" applyProtection="1">
      <alignment horizontal="left" vertical="center"/>
      <protection/>
    </xf>
    <xf numFmtId="0" fontId="0" fillId="24" borderId="0" xfId="0" applyFill="1" applyAlignment="1" applyProtection="1">
      <alignment/>
      <protection/>
    </xf>
    <xf numFmtId="0" fontId="70" fillId="24" borderId="0" xfId="0" applyFont="1" applyFill="1" applyAlignment="1" applyProtection="1">
      <alignment horizontal="center"/>
      <protection/>
    </xf>
    <xf numFmtId="0" fontId="0" fillId="0" borderId="0" xfId="0" applyFont="1" applyAlignment="1" applyProtection="1">
      <alignment/>
      <protection/>
    </xf>
    <xf numFmtId="0" fontId="70" fillId="0" borderId="0" xfId="0" applyFont="1" applyFill="1" applyAlignment="1" applyProtection="1">
      <alignment horizontal="center"/>
      <protection/>
    </xf>
    <xf numFmtId="0" fontId="0" fillId="27" borderId="0" xfId="0" applyFont="1" applyFill="1" applyAlignment="1" applyProtection="1">
      <alignment/>
      <protection/>
    </xf>
    <xf numFmtId="0" fontId="0" fillId="0" borderId="0" xfId="0" applyFont="1" applyAlignment="1" applyProtection="1">
      <alignment/>
      <protection/>
    </xf>
    <xf numFmtId="0" fontId="71" fillId="25" borderId="0" xfId="0" applyFont="1" applyFill="1" applyAlignment="1" applyProtection="1">
      <alignment vertical="center"/>
      <protection/>
    </xf>
    <xf numFmtId="0" fontId="72" fillId="25" borderId="0" xfId="0" applyFont="1" applyFill="1" applyAlignment="1" applyProtection="1">
      <alignment horizontal="justify" vertical="center" wrapText="1"/>
      <protection/>
    </xf>
    <xf numFmtId="0" fontId="0" fillId="25" borderId="0" xfId="0" applyFill="1" applyAlignment="1" applyProtection="1">
      <alignment/>
      <protection/>
    </xf>
    <xf numFmtId="0" fontId="71" fillId="0" borderId="0" xfId="0" applyFont="1" applyFill="1" applyAlignment="1" applyProtection="1">
      <alignment vertical="center"/>
      <protection/>
    </xf>
    <xf numFmtId="0" fontId="0" fillId="0" borderId="0" xfId="0" applyFont="1" applyFill="1" applyAlignment="1" applyProtection="1">
      <alignment/>
      <protection/>
    </xf>
    <xf numFmtId="0" fontId="0" fillId="27" borderId="0" xfId="0" applyFill="1" applyAlignment="1" applyProtection="1">
      <alignment/>
      <protection/>
    </xf>
    <xf numFmtId="0" fontId="0" fillId="0" borderId="0" xfId="0" applyFont="1" applyFill="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Border="1" applyAlignment="1" applyProtection="1">
      <alignment/>
      <protection/>
    </xf>
    <xf numFmtId="0" fontId="0" fillId="28" borderId="0" xfId="0" applyFont="1" applyFill="1" applyAlignment="1" applyProtection="1">
      <alignment/>
      <protection/>
    </xf>
    <xf numFmtId="0" fontId="0" fillId="28" borderId="0" xfId="0" applyFont="1" applyFill="1" applyBorder="1" applyAlignment="1" applyProtection="1">
      <alignment/>
      <protection/>
    </xf>
    <xf numFmtId="0" fontId="73" fillId="25" borderId="0" xfId="0" applyFont="1" applyFill="1" applyAlignment="1" applyProtection="1">
      <alignment horizontal="justify" vertical="center" wrapText="1"/>
      <protection/>
    </xf>
    <xf numFmtId="0" fontId="0" fillId="28" borderId="0" xfId="0" applyFont="1" applyFill="1" applyAlignment="1" applyProtection="1">
      <alignment/>
      <protection/>
    </xf>
    <xf numFmtId="0" fontId="70" fillId="26" borderId="0" xfId="0" applyFont="1" applyFill="1" applyAlignment="1" applyProtection="1">
      <alignment vertical="center"/>
      <protection/>
    </xf>
    <xf numFmtId="0" fontId="63" fillId="26" borderId="0" xfId="0" applyFont="1" applyFill="1" applyAlignment="1" applyProtection="1">
      <alignment vertical="center"/>
      <protection/>
    </xf>
    <xf numFmtId="0" fontId="26" fillId="25" borderId="0" xfId="0" applyFont="1" applyFill="1" applyAlignment="1" applyProtection="1">
      <alignment horizontal="center"/>
      <protection/>
    </xf>
    <xf numFmtId="0" fontId="0" fillId="25" borderId="20" xfId="0" applyFill="1" applyBorder="1" applyAlignment="1" applyProtection="1">
      <alignment/>
      <protection/>
    </xf>
    <xf numFmtId="0" fontId="0" fillId="0" borderId="10" xfId="52" applyBorder="1" applyAlignment="1">
      <alignment horizontal="right"/>
      <protection/>
    </xf>
    <xf numFmtId="14" fontId="0" fillId="0" borderId="10" xfId="52" applyNumberFormat="1" applyBorder="1" applyAlignment="1">
      <alignment horizontal="right"/>
      <protection/>
    </xf>
    <xf numFmtId="0" fontId="62" fillId="26" borderId="0" xfId="0" applyFont="1" applyFill="1" applyAlignment="1" applyProtection="1">
      <alignment/>
      <protection/>
    </xf>
    <xf numFmtId="0" fontId="24" fillId="26" borderId="0" xfId="0" applyFont="1" applyFill="1" applyAlignment="1" applyProtection="1">
      <alignment/>
      <protection/>
    </xf>
    <xf numFmtId="0" fontId="64" fillId="0" borderId="0" xfId="0" applyFont="1" applyFill="1" applyAlignment="1" applyProtection="1">
      <alignment/>
      <protection/>
    </xf>
    <xf numFmtId="0" fontId="0" fillId="0" borderId="10" xfId="0" applyFont="1" applyFill="1" applyBorder="1" applyAlignment="1" applyProtection="1">
      <alignment/>
      <protection locked="0"/>
    </xf>
    <xf numFmtId="14" fontId="0" fillId="0" borderId="10" xfId="0" applyNumberFormat="1" applyFill="1" applyBorder="1" applyAlignment="1" applyProtection="1">
      <alignment/>
      <protection locked="0"/>
    </xf>
    <xf numFmtId="0" fontId="62" fillId="27" borderId="0" xfId="0" applyFont="1" applyFill="1" applyAlignment="1" applyProtection="1">
      <alignment vertical="center"/>
      <protection/>
    </xf>
    <xf numFmtId="0" fontId="63" fillId="27" borderId="21" xfId="0" applyFont="1" applyFill="1" applyBorder="1" applyAlignment="1" applyProtection="1">
      <alignment vertical="center" shrinkToFit="1"/>
      <protection/>
    </xf>
    <xf numFmtId="0" fontId="70" fillId="27" borderId="22" xfId="0" applyFont="1" applyFill="1" applyBorder="1" applyAlignment="1" applyProtection="1">
      <alignment horizontal="center"/>
      <protection/>
    </xf>
    <xf numFmtId="0" fontId="70" fillId="24" borderId="23" xfId="0" applyFont="1" applyFill="1" applyBorder="1" applyAlignment="1" applyProtection="1">
      <alignment horizontal="center"/>
      <protection/>
    </xf>
    <xf numFmtId="0" fontId="70" fillId="24" borderId="24" xfId="0" applyFont="1" applyFill="1" applyBorder="1" applyAlignment="1" applyProtection="1">
      <alignment horizontal="center"/>
      <protection/>
    </xf>
    <xf numFmtId="0" fontId="70" fillId="0" borderId="23" xfId="0" applyFont="1" applyFill="1" applyBorder="1" applyAlignment="1" applyProtection="1">
      <alignment horizontal="center"/>
      <protection/>
    </xf>
    <xf numFmtId="0" fontId="70" fillId="0" borderId="24" xfId="0" applyFont="1" applyFill="1" applyBorder="1" applyAlignment="1" applyProtection="1">
      <alignment horizontal="center"/>
      <protection/>
    </xf>
    <xf numFmtId="0" fontId="22" fillId="25" borderId="0" xfId="0" applyFont="1" applyFill="1" applyAlignment="1" applyProtection="1">
      <alignment horizontal="justify" vertical="center" wrapText="1"/>
      <protection/>
    </xf>
    <xf numFmtId="0" fontId="26" fillId="25" borderId="0" xfId="0" applyFont="1" applyFill="1" applyAlignment="1" applyProtection="1">
      <alignment horizontal="center" vertical="center"/>
      <protection/>
    </xf>
    <xf numFmtId="0" fontId="22" fillId="25" borderId="23" xfId="0" applyFont="1" applyFill="1" applyBorder="1" applyAlignment="1" applyProtection="1">
      <alignment horizontal="justify" vertical="center" wrapText="1"/>
      <protection/>
    </xf>
    <xf numFmtId="0" fontId="22" fillId="0" borderId="0" xfId="0" applyFont="1" applyFill="1" applyAlignment="1" applyProtection="1">
      <alignment horizontal="justify" vertical="center" wrapText="1"/>
      <protection/>
    </xf>
    <xf numFmtId="0" fontId="26" fillId="0" borderId="0" xfId="0" applyFont="1" applyFill="1" applyAlignment="1" applyProtection="1">
      <alignment horizontal="center" vertical="center"/>
      <protection/>
    </xf>
    <xf numFmtId="0" fontId="22" fillId="0" borderId="23" xfId="0" applyFont="1" applyFill="1" applyBorder="1" applyAlignment="1" applyProtection="1">
      <alignment horizontal="justify" vertical="center" wrapText="1"/>
      <protection/>
    </xf>
    <xf numFmtId="0" fontId="0" fillId="0" borderId="23" xfId="0" applyBorder="1" applyAlignment="1" applyProtection="1">
      <alignment/>
      <protection/>
    </xf>
    <xf numFmtId="0" fontId="0" fillId="0" borderId="24" xfId="0" applyBorder="1" applyAlignment="1" applyProtection="1">
      <alignment/>
      <protection/>
    </xf>
    <xf numFmtId="0" fontId="63" fillId="26" borderId="23" xfId="0" applyFont="1" applyFill="1" applyBorder="1" applyAlignment="1" applyProtection="1">
      <alignment vertical="center" shrinkToFit="1"/>
      <protection/>
    </xf>
    <xf numFmtId="0" fontId="63" fillId="26" borderId="24" xfId="0" applyFont="1" applyFill="1" applyBorder="1" applyAlignment="1" applyProtection="1">
      <alignment vertical="center" shrinkToFit="1"/>
      <protection/>
    </xf>
    <xf numFmtId="0" fontId="63" fillId="0" borderId="23" xfId="0" applyFont="1" applyFill="1" applyBorder="1" applyAlignment="1" applyProtection="1">
      <alignment vertical="center" shrinkToFit="1"/>
      <protection/>
    </xf>
    <xf numFmtId="0" fontId="63" fillId="0" borderId="24" xfId="0" applyFont="1" applyFill="1" applyBorder="1" applyAlignment="1" applyProtection="1">
      <alignment vertical="center" shrinkToFit="1"/>
      <protection/>
    </xf>
    <xf numFmtId="0" fontId="63" fillId="0" borderId="24" xfId="0" applyFont="1" applyBorder="1" applyAlignment="1" applyProtection="1">
      <alignment/>
      <protection/>
    </xf>
    <xf numFmtId="0" fontId="72" fillId="0" borderId="0" xfId="0" applyFont="1" applyFill="1" applyAlignment="1" applyProtection="1">
      <alignment horizontal="justify" vertical="center" wrapText="1"/>
      <protection/>
    </xf>
    <xf numFmtId="0" fontId="25" fillId="0" borderId="0" xfId="0" applyFont="1" applyFill="1" applyAlignment="1" applyProtection="1">
      <alignment horizontal="justify" vertical="center" wrapText="1"/>
      <protection/>
    </xf>
    <xf numFmtId="0" fontId="70" fillId="27" borderId="0" xfId="0" applyFont="1" applyFill="1" applyAlignment="1" applyProtection="1">
      <alignment/>
      <protection/>
    </xf>
    <xf numFmtId="0" fontId="0" fillId="25" borderId="25" xfId="0" applyFill="1" applyBorder="1" applyAlignment="1" applyProtection="1">
      <alignment/>
      <protection/>
    </xf>
    <xf numFmtId="0" fontId="0" fillId="25" borderId="10" xfId="0" applyFill="1" applyBorder="1" applyAlignment="1" applyProtection="1">
      <alignment/>
      <protection locked="0"/>
    </xf>
    <xf numFmtId="0" fontId="65" fillId="0" borderId="0" xfId="0" applyFont="1" applyAlignment="1" applyProtection="1">
      <alignment vertical="center"/>
      <protection/>
    </xf>
    <xf numFmtId="0" fontId="62" fillId="0" borderId="0" xfId="0" applyFont="1" applyFill="1" applyAlignment="1" applyProtection="1">
      <alignment vertical="center"/>
      <protection/>
    </xf>
    <xf numFmtId="0" fontId="74" fillId="0" borderId="0" xfId="0" applyFont="1" applyAlignment="1" applyProtection="1">
      <alignment vertical="center"/>
      <protection/>
    </xf>
    <xf numFmtId="9" fontId="27" fillId="0" borderId="16" xfId="52" applyNumberFormat="1" applyFont="1" applyBorder="1" applyAlignment="1">
      <alignment horizontal="right" vertical="center"/>
      <protection/>
    </xf>
    <xf numFmtId="9" fontId="26" fillId="0" borderId="15" xfId="52" applyNumberFormat="1" applyFont="1" applyFill="1" applyBorder="1" applyAlignment="1">
      <alignment horizontal="center" vertical="center" shrinkToFit="1"/>
      <protection/>
    </xf>
    <xf numFmtId="9" fontId="27" fillId="0" borderId="16" xfId="52" applyNumberFormat="1" applyFont="1" applyBorder="1" applyAlignment="1">
      <alignment horizontal="center" vertical="center"/>
      <protection/>
    </xf>
    <xf numFmtId="0" fontId="0" fillId="0" borderId="0" xfId="0" applyFill="1" applyBorder="1" applyAlignment="1" applyProtection="1">
      <alignment/>
      <protection/>
    </xf>
    <xf numFmtId="0" fontId="0" fillId="0" borderId="21" xfId="0" applyFill="1" applyBorder="1" applyAlignment="1" applyProtection="1">
      <alignment/>
      <protection/>
    </xf>
    <xf numFmtId="0" fontId="0" fillId="0" borderId="26" xfId="0" applyFill="1" applyBorder="1" applyAlignment="1" applyProtection="1">
      <alignment/>
      <protection/>
    </xf>
    <xf numFmtId="0" fontId="0" fillId="0" borderId="22" xfId="0" applyFill="1" applyBorder="1" applyAlignment="1" applyProtection="1">
      <alignment/>
      <protection/>
    </xf>
    <xf numFmtId="0" fontId="64" fillId="0" borderId="23" xfId="0" applyFont="1" applyFill="1" applyBorder="1" applyAlignment="1" applyProtection="1">
      <alignment/>
      <protection/>
    </xf>
    <xf numFmtId="0" fontId="64" fillId="0" borderId="27" xfId="0" applyFont="1" applyFill="1" applyBorder="1" applyAlignment="1" applyProtection="1">
      <alignment/>
      <protection/>
    </xf>
    <xf numFmtId="0" fontId="0" fillId="0" borderId="28" xfId="0" applyFill="1" applyBorder="1" applyAlignment="1" applyProtection="1">
      <alignment/>
      <protection/>
    </xf>
    <xf numFmtId="0" fontId="0" fillId="0" borderId="29" xfId="0" applyFont="1" applyFill="1" applyBorder="1" applyAlignment="1" applyProtection="1">
      <alignment/>
      <protection locked="0"/>
    </xf>
    <xf numFmtId="0" fontId="75" fillId="0" borderId="0" xfId="0" applyFont="1" applyFill="1" applyAlignment="1" applyProtection="1">
      <alignment/>
      <protection/>
    </xf>
    <xf numFmtId="0" fontId="0" fillId="0" borderId="30" xfId="0" applyFont="1" applyFill="1" applyBorder="1" applyAlignment="1" applyProtection="1">
      <alignment/>
      <protection/>
    </xf>
    <xf numFmtId="0" fontId="0" fillId="0" borderId="0" xfId="0" applyFont="1" applyFill="1" applyBorder="1" applyAlignment="1" applyProtection="1">
      <alignment/>
      <protection/>
    </xf>
    <xf numFmtId="9" fontId="19" fillId="0" borderId="0" xfId="54" applyNumberFormat="1" applyFont="1" applyFill="1" applyAlignment="1" applyProtection="1">
      <alignment vertical="center"/>
      <protection/>
    </xf>
    <xf numFmtId="0" fontId="70" fillId="0" borderId="24" xfId="0" applyFont="1" applyFill="1" applyBorder="1" applyAlignment="1" applyProtection="1">
      <alignment horizontal="center" vertical="center"/>
      <protection/>
    </xf>
    <xf numFmtId="0" fontId="63" fillId="0" borderId="24" xfId="0" applyFont="1" applyBorder="1" applyAlignment="1" applyProtection="1">
      <alignment vertical="center"/>
      <protection/>
    </xf>
    <xf numFmtId="0" fontId="63" fillId="0" borderId="24" xfId="0" applyFont="1" applyFill="1" applyBorder="1" applyAlignment="1" applyProtection="1">
      <alignment/>
      <protection/>
    </xf>
    <xf numFmtId="0" fontId="0" fillId="26" borderId="0" xfId="0" applyFill="1" applyAlignment="1" applyProtection="1">
      <alignment/>
      <protection/>
    </xf>
    <xf numFmtId="0" fontId="0" fillId="0" borderId="0" xfId="0" applyAlignment="1" applyProtection="1">
      <alignment wrapText="1"/>
      <protection/>
    </xf>
    <xf numFmtId="0" fontId="63" fillId="26" borderId="0" xfId="0" applyFont="1" applyFill="1" applyAlignment="1" applyProtection="1">
      <alignment vertical="center" wrapText="1" shrinkToFit="1"/>
      <protection/>
    </xf>
    <xf numFmtId="0" fontId="63" fillId="0" borderId="0" xfId="0" applyFont="1" applyFill="1" applyAlignment="1" applyProtection="1">
      <alignment vertical="center" wrapText="1" shrinkToFit="1"/>
      <protection/>
    </xf>
    <xf numFmtId="0" fontId="0" fillId="25" borderId="0" xfId="0" applyFont="1" applyFill="1" applyAlignment="1" applyProtection="1">
      <alignment wrapText="1"/>
      <protection locked="0"/>
    </xf>
    <xf numFmtId="0" fontId="0" fillId="25" borderId="0" xfId="0" applyFill="1" applyAlignment="1" applyProtection="1">
      <alignment wrapText="1"/>
      <protection locked="0"/>
    </xf>
    <xf numFmtId="0" fontId="63" fillId="26" borderId="0" xfId="0" applyFont="1" applyFill="1" applyAlignment="1" applyProtection="1">
      <alignment vertical="center" wrapText="1"/>
      <protection/>
    </xf>
    <xf numFmtId="0" fontId="0" fillId="25" borderId="0" xfId="0" applyFill="1" applyAlignment="1" applyProtection="1">
      <alignment wrapText="1"/>
      <protection/>
    </xf>
    <xf numFmtId="0" fontId="22" fillId="25" borderId="27" xfId="0" applyFont="1" applyFill="1" applyBorder="1" applyAlignment="1" applyProtection="1">
      <alignment horizontal="justify" vertical="center" wrapText="1"/>
      <protection/>
    </xf>
    <xf numFmtId="0" fontId="18" fillId="25" borderId="31" xfId="53" applyFont="1" applyFill="1" applyBorder="1" applyAlignment="1" applyProtection="1">
      <alignment horizontal="center" vertical="center" wrapText="1"/>
      <protection locked="0"/>
    </xf>
    <xf numFmtId="0" fontId="70" fillId="27" borderId="0" xfId="0" applyFont="1" applyFill="1" applyAlignment="1">
      <alignment horizontal="center"/>
    </xf>
    <xf numFmtId="9" fontId="27" fillId="0" borderId="0" xfId="0" applyNumberFormat="1" applyFont="1" applyAlignment="1">
      <alignment/>
    </xf>
    <xf numFmtId="0" fontId="71" fillId="29" borderId="0" xfId="0" applyFont="1" applyFill="1" applyAlignment="1" applyProtection="1">
      <alignment vertical="center"/>
      <protection/>
    </xf>
    <xf numFmtId="0" fontId="0" fillId="29" borderId="0" xfId="0" applyFont="1" applyFill="1" applyAlignment="1" applyProtection="1">
      <alignment wrapText="1"/>
      <protection locked="0"/>
    </xf>
    <xf numFmtId="0" fontId="72" fillId="25" borderId="32" xfId="0" applyFont="1" applyFill="1" applyBorder="1" applyAlignment="1" applyProtection="1">
      <alignment vertical="center" wrapText="1"/>
      <protection/>
    </xf>
    <xf numFmtId="0" fontId="72" fillId="29" borderId="32" xfId="0" applyFont="1" applyFill="1" applyBorder="1" applyAlignment="1" applyProtection="1">
      <alignment vertical="center" wrapText="1"/>
      <protection/>
    </xf>
    <xf numFmtId="0" fontId="18" fillId="29" borderId="3" xfId="53" applyFont="1" applyFill="1" applyBorder="1" applyAlignment="1" applyProtection="1">
      <alignment horizontal="center" vertical="center" wrapText="1"/>
      <protection locked="0"/>
    </xf>
    <xf numFmtId="0" fontId="0" fillId="29" borderId="0" xfId="0" applyFill="1" applyAlignment="1" applyProtection="1">
      <alignment wrapText="1"/>
      <protection locked="0"/>
    </xf>
    <xf numFmtId="0" fontId="73" fillId="25" borderId="0" xfId="0" applyFont="1" applyFill="1" applyAlignment="1" applyProtection="1">
      <alignment horizontal="left" vertical="center" wrapText="1"/>
      <protection/>
    </xf>
    <xf numFmtId="0" fontId="0" fillId="25" borderId="0" xfId="0" applyFill="1" applyAlignment="1" applyProtection="1">
      <alignment horizontal="left"/>
      <protection/>
    </xf>
    <xf numFmtId="0" fontId="0" fillId="29" borderId="0" xfId="0" applyFill="1" applyAlignment="1" applyProtection="1">
      <alignment/>
      <protection/>
    </xf>
    <xf numFmtId="0" fontId="73" fillId="29" borderId="0" xfId="0" applyFont="1" applyFill="1" applyAlignment="1" applyProtection="1">
      <alignment horizontal="left" vertical="center" wrapText="1"/>
      <protection/>
    </xf>
    <xf numFmtId="0" fontId="73" fillId="29" borderId="0" xfId="0" applyFont="1" applyFill="1" applyAlignment="1" applyProtection="1">
      <alignment horizontal="justify" vertical="center" wrapText="1"/>
      <protection/>
    </xf>
    <xf numFmtId="0" fontId="0" fillId="29" borderId="0" xfId="0" applyFill="1" applyAlignment="1" applyProtection="1">
      <alignment wrapText="1"/>
      <protection/>
    </xf>
    <xf numFmtId="0" fontId="73" fillId="29" borderId="0" xfId="0" applyFont="1" applyFill="1" applyBorder="1" applyAlignment="1" applyProtection="1">
      <alignment horizontal="left" vertical="center" wrapText="1"/>
      <protection/>
    </xf>
    <xf numFmtId="0" fontId="18" fillId="29" borderId="0" xfId="53" applyFont="1" applyFill="1" applyBorder="1" applyAlignment="1" applyProtection="1">
      <alignment horizontal="center" vertical="center" wrapText="1"/>
      <protection locked="0"/>
    </xf>
    <xf numFmtId="0" fontId="62" fillId="24" borderId="0" xfId="0" applyFont="1" applyFill="1" applyAlignment="1">
      <alignment wrapText="1"/>
    </xf>
    <xf numFmtId="0" fontId="0" fillId="29" borderId="0" xfId="0" applyFont="1" applyFill="1" applyAlignment="1" applyProtection="1">
      <alignment/>
      <protection/>
    </xf>
    <xf numFmtId="0" fontId="0" fillId="25" borderId="0" xfId="0" applyFont="1" applyFill="1" applyAlignment="1" applyProtection="1">
      <alignment/>
      <protection/>
    </xf>
    <xf numFmtId="0" fontId="0" fillId="29" borderId="0" xfId="0" applyFont="1" applyFill="1" applyBorder="1" applyAlignment="1" applyProtection="1">
      <alignment/>
      <protection/>
    </xf>
    <xf numFmtId="0" fontId="0" fillId="29" borderId="0" xfId="0" applyFill="1" applyAlignment="1" applyProtection="1">
      <alignment vertical="center"/>
      <protection/>
    </xf>
    <xf numFmtId="0" fontId="0" fillId="25" borderId="0" xfId="0" applyFont="1" applyFill="1" applyAlignment="1" applyProtection="1">
      <alignment/>
      <protection/>
    </xf>
    <xf numFmtId="0" fontId="73" fillId="29" borderId="0" xfId="0" applyFont="1" applyFill="1" applyAlignment="1" applyProtection="1">
      <alignment horizontal="left" vertical="center" wrapText="1"/>
      <protection/>
    </xf>
    <xf numFmtId="0" fontId="73" fillId="29" borderId="0" xfId="0" applyFont="1" applyFill="1" applyAlignment="1" applyProtection="1">
      <alignment horizontal="left" vertical="center" wrapText="1" indent="2"/>
      <protection/>
    </xf>
    <xf numFmtId="0" fontId="73" fillId="25" borderId="0" xfId="0" applyFont="1" applyFill="1" applyAlignment="1" applyProtection="1">
      <alignment horizontal="left" vertical="center" wrapText="1"/>
      <protection/>
    </xf>
    <xf numFmtId="0" fontId="73" fillId="29" borderId="0" xfId="0" applyFont="1" applyFill="1" applyAlignment="1" applyProtection="1">
      <alignment vertical="center" wrapText="1"/>
      <protection/>
    </xf>
    <xf numFmtId="0" fontId="73" fillId="29" borderId="32" xfId="0" applyFont="1" applyFill="1" applyBorder="1" applyAlignment="1" applyProtection="1">
      <alignment vertical="center" wrapText="1"/>
      <protection/>
    </xf>
    <xf numFmtId="0" fontId="73" fillId="25" borderId="0" xfId="0" applyFont="1" applyFill="1" applyAlignment="1" applyProtection="1">
      <alignment horizontal="left" vertical="center" wrapText="1" indent="2"/>
      <protection/>
    </xf>
    <xf numFmtId="0" fontId="72" fillId="25" borderId="0" xfId="0" applyFont="1" applyFill="1" applyAlignment="1" applyProtection="1">
      <alignment vertical="center" wrapText="1"/>
      <protection/>
    </xf>
    <xf numFmtId="0" fontId="72" fillId="25" borderId="32" xfId="0" applyFont="1" applyFill="1" applyBorder="1" applyAlignment="1" applyProtection="1">
      <alignment vertical="center" wrapText="1"/>
      <protection/>
    </xf>
    <xf numFmtId="0" fontId="72" fillId="29" borderId="32" xfId="0" applyFont="1" applyFill="1" applyBorder="1" applyAlignment="1" applyProtection="1">
      <alignment vertical="center" wrapText="1"/>
      <protection/>
    </xf>
    <xf numFmtId="0" fontId="72" fillId="29" borderId="0" xfId="0" applyFont="1" applyFill="1" applyAlignment="1" applyProtection="1">
      <alignment horizontal="left" vertical="center" wrapText="1" indent="2"/>
      <protection/>
    </xf>
    <xf numFmtId="0" fontId="72" fillId="25" borderId="0" xfId="0" applyFont="1" applyFill="1" applyAlignment="1" applyProtection="1">
      <alignment horizontal="left" vertical="center" wrapText="1" indent="2"/>
      <protection/>
    </xf>
    <xf numFmtId="0" fontId="72" fillId="29" borderId="0" xfId="0" applyFont="1" applyFill="1" applyAlignment="1" applyProtection="1">
      <alignment horizontal="left" vertical="center" wrapText="1" indent="2"/>
      <protection/>
    </xf>
    <xf numFmtId="0" fontId="73" fillId="29" borderId="0" xfId="0" applyFont="1" applyFill="1" applyAlignment="1" applyProtection="1">
      <alignment horizontal="left" vertical="center" wrapText="1"/>
      <protection/>
    </xf>
    <xf numFmtId="0" fontId="73" fillId="25" borderId="0" xfId="0" applyFont="1" applyFill="1" applyAlignment="1" applyProtection="1">
      <alignment horizontal="left" vertical="center" wrapText="1" indent="2"/>
      <protection/>
    </xf>
    <xf numFmtId="0" fontId="73" fillId="25" borderId="0" xfId="0" applyFont="1" applyFill="1" applyAlignment="1" applyProtection="1">
      <alignment horizontal="left" vertical="center" wrapText="1"/>
      <protection/>
    </xf>
    <xf numFmtId="10" fontId="19" fillId="29" borderId="0" xfId="54" applyNumberFormat="1" applyFont="1" applyFill="1" applyAlignment="1" applyProtection="1">
      <alignment vertical="center"/>
      <protection/>
    </xf>
    <xf numFmtId="9" fontId="19" fillId="29" borderId="0" xfId="54" applyNumberFormat="1" applyFont="1" applyFill="1" applyAlignment="1" applyProtection="1">
      <alignment vertical="center"/>
      <protection/>
    </xf>
    <xf numFmtId="0" fontId="63" fillId="25" borderId="0" xfId="0" applyFont="1" applyFill="1" applyAlignment="1" applyProtection="1">
      <alignment vertical="center" shrinkToFit="1"/>
      <protection/>
    </xf>
    <xf numFmtId="0" fontId="73" fillId="29" borderId="33" xfId="0" applyFont="1" applyFill="1" applyBorder="1" applyAlignment="1" applyProtection="1">
      <alignment vertical="center" wrapText="1"/>
      <protection/>
    </xf>
    <xf numFmtId="0" fontId="73" fillId="25" borderId="33" xfId="0" applyFont="1" applyFill="1" applyBorder="1" applyAlignment="1" applyProtection="1">
      <alignment vertical="center" wrapText="1"/>
      <protection/>
    </xf>
    <xf numFmtId="0" fontId="22" fillId="29" borderId="0" xfId="0" applyFont="1" applyFill="1" applyAlignment="1">
      <alignment horizontal="justify" vertical="center" wrapText="1"/>
    </xf>
    <xf numFmtId="0" fontId="0" fillId="29" borderId="0" xfId="0" applyFill="1" applyAlignment="1">
      <alignment/>
    </xf>
    <xf numFmtId="0" fontId="0" fillId="29" borderId="0" xfId="0" applyFont="1" applyFill="1" applyAlignment="1">
      <alignment wrapText="1"/>
    </xf>
    <xf numFmtId="0" fontId="72" fillId="29" borderId="0" xfId="0" applyFont="1" applyFill="1" applyBorder="1" applyAlignment="1" applyProtection="1">
      <alignment vertical="center" wrapText="1"/>
      <protection/>
    </xf>
    <xf numFmtId="0" fontId="0" fillId="0" borderId="0" xfId="0" applyFont="1" applyAlignment="1" applyProtection="1">
      <alignment horizontal="right"/>
      <protection/>
    </xf>
    <xf numFmtId="0" fontId="0" fillId="29" borderId="0" xfId="0" applyFont="1" applyFill="1" applyAlignment="1" applyProtection="1">
      <alignment horizontal="right"/>
      <protection/>
    </xf>
    <xf numFmtId="0" fontId="0" fillId="0" borderId="0" xfId="0" applyFont="1" applyFill="1" applyAlignment="1" applyProtection="1">
      <alignment horizontal="right"/>
      <protection/>
    </xf>
    <xf numFmtId="0" fontId="72" fillId="25" borderId="0" xfId="0" applyFont="1" applyFill="1" applyAlignment="1" applyProtection="1">
      <alignment horizontal="left" vertical="center" wrapText="1" indent="2"/>
      <protection/>
    </xf>
    <xf numFmtId="0" fontId="72" fillId="29" borderId="32" xfId="0" applyFont="1" applyFill="1" applyBorder="1" applyAlignment="1" applyProtection="1">
      <alignment vertical="center" wrapText="1"/>
      <protection/>
    </xf>
    <xf numFmtId="0" fontId="72" fillId="25" borderId="32" xfId="0" applyFont="1" applyFill="1" applyBorder="1" applyAlignment="1" applyProtection="1">
      <alignment vertical="center" wrapText="1"/>
      <protection/>
    </xf>
    <xf numFmtId="0" fontId="72" fillId="29" borderId="0" xfId="0" applyFont="1" applyFill="1" applyAlignment="1" applyProtection="1">
      <alignment horizontal="left" vertical="center" wrapText="1" indent="2"/>
      <protection/>
    </xf>
    <xf numFmtId="0" fontId="73" fillId="29" borderId="0" xfId="0" applyFont="1" applyFill="1" applyBorder="1" applyAlignment="1" applyProtection="1">
      <alignment horizontal="right" vertical="center" wrapText="1"/>
      <protection/>
    </xf>
    <xf numFmtId="0" fontId="0" fillId="29" borderId="0" xfId="0" applyFont="1" applyFill="1" applyAlignment="1" applyProtection="1">
      <alignment/>
      <protection/>
    </xf>
    <xf numFmtId="0" fontId="63" fillId="29" borderId="0" xfId="0" applyFont="1" applyFill="1" applyAlignment="1" applyProtection="1">
      <alignment vertical="center" shrinkToFit="1"/>
      <protection/>
    </xf>
    <xf numFmtId="0" fontId="0" fillId="25" borderId="0" xfId="0" applyFont="1" applyFill="1" applyAlignment="1" applyProtection="1">
      <alignment vertical="center" shrinkToFit="1"/>
      <protection/>
    </xf>
    <xf numFmtId="0" fontId="0" fillId="28" borderId="0" xfId="0" applyFont="1" applyFill="1" applyBorder="1" applyAlignment="1" applyProtection="1">
      <alignment/>
      <protection/>
    </xf>
    <xf numFmtId="0" fontId="63" fillId="0" borderId="0" xfId="0" applyFont="1" applyAlignment="1" applyProtection="1">
      <alignment wrapText="1"/>
      <protection/>
    </xf>
    <xf numFmtId="0" fontId="76" fillId="25" borderId="0" xfId="0" applyFont="1" applyFill="1" applyAlignment="1" applyProtection="1">
      <alignment horizontal="justify" vertical="center" wrapText="1"/>
      <protection/>
    </xf>
    <xf numFmtId="0" fontId="77" fillId="25" borderId="0" xfId="0" applyFont="1" applyFill="1" applyAlignment="1" applyProtection="1">
      <alignment/>
      <protection/>
    </xf>
    <xf numFmtId="0" fontId="72" fillId="25" borderId="0" xfId="0" applyFont="1" applyFill="1" applyAlignment="1" applyProtection="1">
      <alignment horizontal="left" vertical="center" wrapText="1" indent="2"/>
      <protection/>
    </xf>
    <xf numFmtId="0" fontId="72" fillId="25" borderId="32" xfId="0" applyFont="1" applyFill="1" applyBorder="1" applyAlignment="1" applyProtection="1">
      <alignment horizontal="left" vertical="center" wrapText="1" indent="2"/>
      <protection/>
    </xf>
    <xf numFmtId="0" fontId="73" fillId="25" borderId="0" xfId="0" applyFont="1" applyFill="1" applyAlignment="1" applyProtection="1">
      <alignment horizontal="left" vertical="center" wrapText="1"/>
      <protection/>
    </xf>
    <xf numFmtId="0" fontId="73" fillId="25" borderId="32" xfId="0" applyFont="1" applyFill="1" applyBorder="1" applyAlignment="1" applyProtection="1">
      <alignment horizontal="left" vertical="center" wrapText="1"/>
      <protection/>
    </xf>
    <xf numFmtId="0" fontId="73" fillId="29" borderId="0" xfId="0" applyFont="1" applyFill="1" applyAlignment="1" applyProtection="1">
      <alignment horizontal="left" vertical="center" wrapText="1"/>
      <protection/>
    </xf>
    <xf numFmtId="0" fontId="73" fillId="29" borderId="32" xfId="0" applyFont="1" applyFill="1" applyBorder="1" applyAlignment="1" applyProtection="1">
      <alignment horizontal="left" vertical="center" wrapText="1"/>
      <protection/>
    </xf>
    <xf numFmtId="0" fontId="72" fillId="29" borderId="0" xfId="0" applyFont="1" applyFill="1" applyAlignment="1" applyProtection="1">
      <alignment vertical="center" wrapText="1"/>
      <protection/>
    </xf>
    <xf numFmtId="0" fontId="72" fillId="29" borderId="32" xfId="0" applyFont="1" applyFill="1" applyBorder="1" applyAlignment="1" applyProtection="1">
      <alignment vertical="center" wrapText="1"/>
      <protection/>
    </xf>
    <xf numFmtId="0" fontId="72" fillId="29" borderId="0" xfId="0" applyFont="1" applyFill="1" applyBorder="1" applyAlignment="1" applyProtection="1">
      <alignment horizontal="left" vertical="center" wrapText="1"/>
      <protection/>
    </xf>
    <xf numFmtId="0" fontId="72" fillId="29" borderId="32" xfId="0" applyFont="1" applyFill="1" applyBorder="1" applyAlignment="1" applyProtection="1">
      <alignment horizontal="left" vertical="center" wrapText="1"/>
      <protection/>
    </xf>
    <xf numFmtId="0" fontId="72" fillId="25" borderId="0" xfId="0" applyFont="1" applyFill="1" applyBorder="1" applyAlignment="1" applyProtection="1">
      <alignment horizontal="left" vertical="center" wrapText="1"/>
      <protection/>
    </xf>
    <xf numFmtId="0" fontId="72" fillId="25" borderId="32" xfId="0" applyFont="1" applyFill="1" applyBorder="1" applyAlignment="1" applyProtection="1">
      <alignment horizontal="left" vertical="center" wrapText="1"/>
      <protection/>
    </xf>
    <xf numFmtId="0" fontId="73" fillId="29" borderId="0" xfId="0" applyFont="1" applyFill="1" applyAlignment="1" applyProtection="1">
      <alignment horizontal="left" vertical="center" wrapText="1" indent="2"/>
      <protection/>
    </xf>
    <xf numFmtId="0" fontId="73" fillId="29" borderId="32" xfId="0" applyFont="1" applyFill="1" applyBorder="1" applyAlignment="1" applyProtection="1">
      <alignment horizontal="left" vertical="center" wrapText="1" indent="2"/>
      <protection/>
    </xf>
    <xf numFmtId="0" fontId="73" fillId="25" borderId="0" xfId="0" applyFont="1" applyFill="1" applyAlignment="1" applyProtection="1">
      <alignment vertical="center" wrapText="1"/>
      <protection/>
    </xf>
    <xf numFmtId="0" fontId="73" fillId="25" borderId="32" xfId="0" applyFont="1" applyFill="1" applyBorder="1" applyAlignment="1" applyProtection="1">
      <alignment vertical="center" wrapText="1"/>
      <protection/>
    </xf>
    <xf numFmtId="0" fontId="72" fillId="25" borderId="0" xfId="0" applyFont="1" applyFill="1" applyAlignment="1" applyProtection="1">
      <alignment vertical="center" wrapText="1"/>
      <protection/>
    </xf>
    <xf numFmtId="0" fontId="72" fillId="25" borderId="32" xfId="0" applyFont="1" applyFill="1" applyBorder="1" applyAlignment="1" applyProtection="1">
      <alignment vertical="center" wrapText="1"/>
      <protection/>
    </xf>
    <xf numFmtId="0" fontId="72" fillId="29" borderId="0" xfId="0" applyFont="1" applyFill="1" applyAlignment="1" applyProtection="1">
      <alignment horizontal="left" vertical="center" wrapText="1" indent="2"/>
      <protection/>
    </xf>
    <xf numFmtId="0" fontId="72" fillId="29" borderId="32" xfId="0" applyFont="1" applyFill="1" applyBorder="1" applyAlignment="1" applyProtection="1">
      <alignment horizontal="left" vertical="center" wrapText="1" indent="2"/>
      <protection/>
    </xf>
    <xf numFmtId="0" fontId="76" fillId="29" borderId="0" xfId="0" applyFont="1" applyFill="1" applyAlignment="1" applyProtection="1">
      <alignment vertical="center" wrapText="1"/>
      <protection/>
    </xf>
    <xf numFmtId="0" fontId="76" fillId="29" borderId="32" xfId="0" applyFont="1" applyFill="1" applyBorder="1" applyAlignment="1" applyProtection="1">
      <alignment vertical="center" wrapText="1"/>
      <protection/>
    </xf>
    <xf numFmtId="0" fontId="76" fillId="29" borderId="0" xfId="0" applyFont="1" applyFill="1" applyAlignment="1" applyProtection="1">
      <alignment horizontal="left" vertical="center" wrapText="1"/>
      <protection/>
    </xf>
    <xf numFmtId="0" fontId="76" fillId="29" borderId="32" xfId="0" applyFont="1" applyFill="1" applyBorder="1" applyAlignment="1" applyProtection="1">
      <alignment horizontal="left" vertical="center" wrapText="1"/>
      <protection/>
    </xf>
    <xf numFmtId="0" fontId="72" fillId="29" borderId="0" xfId="0" applyFont="1" applyFill="1" applyAlignment="1" applyProtection="1">
      <alignment horizontal="left" vertical="center" wrapText="1" indent="2"/>
      <protection/>
    </xf>
    <xf numFmtId="0" fontId="78" fillId="0" borderId="0" xfId="0" applyFont="1" applyAlignment="1" applyProtection="1">
      <alignment/>
      <protection/>
    </xf>
    <xf numFmtId="0" fontId="78" fillId="29" borderId="0" xfId="0" applyFont="1" applyFill="1" applyAlignment="1" applyProtection="1">
      <alignment/>
      <protection/>
    </xf>
    <xf numFmtId="0" fontId="78" fillId="0" borderId="0" xfId="0" applyFont="1" applyFill="1" applyAlignment="1" applyProtection="1">
      <alignment/>
      <protection/>
    </xf>
    <xf numFmtId="0" fontId="78" fillId="29" borderId="0" xfId="0" applyFont="1" applyFill="1" applyAlignment="1" applyProtection="1">
      <alignment wrapText="1"/>
      <protection locked="0"/>
    </xf>
    <xf numFmtId="0" fontId="72" fillId="25" borderId="0" xfId="0" applyFont="1" applyFill="1" applyAlignment="1" applyProtection="1">
      <alignment horizontal="left" vertical="center" wrapText="1" indent="2"/>
      <protection/>
    </xf>
    <xf numFmtId="0" fontId="73" fillId="29" borderId="0" xfId="0" applyFont="1" applyFill="1" applyAlignment="1" applyProtection="1">
      <alignment horizontal="left" vertical="center" wrapText="1"/>
      <protection/>
    </xf>
    <xf numFmtId="0" fontId="72" fillId="29" borderId="0" xfId="0" applyFont="1" applyFill="1" applyAlignment="1" applyProtection="1">
      <alignment horizontal="left" vertical="center" wrapText="1" indent="2"/>
      <protection/>
    </xf>
    <xf numFmtId="0" fontId="36" fillId="29" borderId="0" xfId="0" applyFont="1" applyFill="1" applyAlignment="1">
      <alignment/>
    </xf>
    <xf numFmtId="0" fontId="36" fillId="29" borderId="0" xfId="0" applyFont="1" applyFill="1" applyAlignment="1" applyProtection="1">
      <alignment/>
      <protection/>
    </xf>
    <xf numFmtId="0" fontId="73" fillId="25" borderId="0" xfId="0" applyFont="1" applyFill="1" applyAlignment="1" applyProtection="1">
      <alignment horizontal="left" vertical="center" wrapText="1"/>
      <protection/>
    </xf>
    <xf numFmtId="0" fontId="0" fillId="24" borderId="0" xfId="0" applyFill="1" applyAlignment="1" applyProtection="1">
      <alignment vertical="center"/>
      <protection/>
    </xf>
    <xf numFmtId="0" fontId="70" fillId="24" borderId="0" xfId="0" applyFont="1" applyFill="1" applyAlignment="1" applyProtection="1">
      <alignment horizontal="center" vertical="center"/>
      <protection/>
    </xf>
    <xf numFmtId="0" fontId="70" fillId="24" borderId="0" xfId="0" applyFont="1" applyFill="1" applyAlignment="1" applyProtection="1">
      <alignment horizontal="center" vertical="center" wrapText="1"/>
      <protection/>
    </xf>
    <xf numFmtId="0" fontId="0" fillId="0" borderId="0" xfId="0" applyFill="1" applyAlignment="1" applyProtection="1">
      <alignment vertical="center"/>
      <protection/>
    </xf>
    <xf numFmtId="0" fontId="0" fillId="0" borderId="0" xfId="0" applyAlignment="1" applyProtection="1">
      <alignment vertical="center"/>
      <protection/>
    </xf>
    <xf numFmtId="0" fontId="0" fillId="0" borderId="0" xfId="0" applyFont="1" applyAlignment="1" applyProtection="1">
      <alignment vertical="center"/>
      <protection/>
    </xf>
    <xf numFmtId="0" fontId="0" fillId="29" borderId="0" xfId="0" applyFont="1" applyFill="1" applyAlignment="1" applyProtection="1">
      <alignment vertical="center"/>
      <protection/>
    </xf>
    <xf numFmtId="0" fontId="0" fillId="29" borderId="0" xfId="0" applyFont="1" applyFill="1" applyBorder="1" applyAlignment="1" applyProtection="1">
      <alignment vertical="center"/>
      <protection/>
    </xf>
    <xf numFmtId="0" fontId="70" fillId="24" borderId="0" xfId="0" applyFont="1" applyFill="1" applyAlignment="1">
      <alignment horizontal="center" vertical="center" wrapText="1"/>
    </xf>
    <xf numFmtId="0" fontId="0" fillId="24" borderId="0" xfId="0" applyFill="1" applyAlignment="1">
      <alignment vertical="center"/>
    </xf>
    <xf numFmtId="0" fontId="0" fillId="0" borderId="0" xfId="0" applyAlignment="1">
      <alignment vertical="center"/>
    </xf>
    <xf numFmtId="0" fontId="0" fillId="0" borderId="0" xfId="0" applyAlignment="1">
      <alignment horizontal="center" vertical="center" wrapText="1"/>
    </xf>
    <xf numFmtId="0" fontId="63" fillId="0" borderId="0" xfId="0" applyFont="1" applyFill="1" applyAlignment="1">
      <alignment horizontal="center" vertical="center" wrapText="1"/>
    </xf>
    <xf numFmtId="0" fontId="70" fillId="0" borderId="0" xfId="0" applyFont="1" applyFill="1" applyAlignment="1">
      <alignment horizontal="center" vertical="center" wrapText="1"/>
    </xf>
    <xf numFmtId="0" fontId="26" fillId="29" borderId="0" xfId="0" applyFont="1" applyFill="1" applyAlignment="1">
      <alignment horizontal="center" vertical="center" wrapText="1"/>
    </xf>
    <xf numFmtId="0" fontId="0" fillId="0" borderId="0" xfId="0" applyAlignment="1">
      <alignment vertical="center" wrapText="1"/>
    </xf>
    <xf numFmtId="0" fontId="63" fillId="0" borderId="0" xfId="0" applyFont="1" applyFill="1" applyAlignment="1">
      <alignment vertical="center" wrapText="1"/>
    </xf>
    <xf numFmtId="0" fontId="0" fillId="25" borderId="0" xfId="0" applyFill="1" applyAlignment="1">
      <alignment vertical="center" wrapText="1"/>
    </xf>
    <xf numFmtId="0" fontId="0" fillId="29" borderId="0" xfId="0" applyFill="1" applyAlignment="1">
      <alignment vertical="center" wrapText="1"/>
    </xf>
    <xf numFmtId="0" fontId="18" fillId="25" borderId="34" xfId="53" applyFont="1" applyFill="1" applyBorder="1" applyAlignment="1" applyProtection="1">
      <alignment horizontal="center" vertical="center" wrapText="1"/>
      <protection locked="0"/>
    </xf>
    <xf numFmtId="0" fontId="0" fillId="29" borderId="0" xfId="0" applyFont="1" applyFill="1" applyAlignment="1">
      <alignment vertical="center" wrapText="1"/>
    </xf>
    <xf numFmtId="0" fontId="0" fillId="0" borderId="0" xfId="0" applyFont="1" applyAlignment="1">
      <alignment wrapText="1"/>
    </xf>
    <xf numFmtId="0" fontId="0" fillId="0" borderId="0" xfId="0" applyFont="1" applyAlignment="1">
      <alignment/>
    </xf>
    <xf numFmtId="0" fontId="72" fillId="25" borderId="0" xfId="0" applyFont="1" applyFill="1" applyAlignment="1" applyProtection="1">
      <alignment horizontal="left" vertical="center" wrapText="1" indent="2"/>
      <protection/>
    </xf>
    <xf numFmtId="0" fontId="73" fillId="25" borderId="0" xfId="0" applyFont="1" applyFill="1" applyAlignment="1" applyProtection="1">
      <alignment horizontal="left" vertical="center" wrapText="1"/>
      <protection/>
    </xf>
    <xf numFmtId="0" fontId="73" fillId="29" borderId="0" xfId="0" applyFont="1" applyFill="1" applyAlignment="1" applyProtection="1">
      <alignment horizontal="left" vertical="center" wrapText="1"/>
      <protection/>
    </xf>
    <xf numFmtId="0" fontId="72" fillId="29" borderId="0" xfId="0" applyFont="1" applyFill="1" applyAlignment="1" applyProtection="1">
      <alignment vertical="center" wrapText="1"/>
      <protection/>
    </xf>
    <xf numFmtId="0" fontId="73" fillId="29" borderId="0" xfId="0" applyFont="1" applyFill="1" applyAlignment="1" applyProtection="1">
      <alignment horizontal="left" vertical="center" wrapText="1" indent="2"/>
      <protection/>
    </xf>
    <xf numFmtId="0" fontId="72" fillId="29" borderId="0" xfId="0" applyFont="1" applyFill="1" applyAlignment="1" applyProtection="1">
      <alignment horizontal="left" vertical="center" wrapText="1" indent="2"/>
      <protection/>
    </xf>
    <xf numFmtId="0" fontId="79" fillId="29" borderId="0" xfId="0" applyFont="1" applyFill="1" applyAlignment="1" applyProtection="1">
      <alignment vertical="center"/>
      <protection/>
    </xf>
    <xf numFmtId="0" fontId="80" fillId="29" borderId="0" xfId="0" applyFont="1" applyFill="1" applyAlignment="1" applyProtection="1">
      <alignment vertical="center" wrapText="1"/>
      <protection/>
    </xf>
    <xf numFmtId="0" fontId="81" fillId="0" borderId="0" xfId="0" applyFont="1" applyAlignment="1">
      <alignment vertical="center" wrapText="1"/>
    </xf>
    <xf numFmtId="0" fontId="70" fillId="24" borderId="0" xfId="0" applyFont="1" applyFill="1" applyAlignment="1">
      <alignment/>
    </xf>
    <xf numFmtId="0" fontId="81" fillId="0" borderId="0" xfId="0" applyFont="1" applyFill="1" applyAlignment="1">
      <alignment vertical="center" wrapText="1" shrinkToFit="1"/>
    </xf>
    <xf numFmtId="0" fontId="81" fillId="0" borderId="0" xfId="0" applyFont="1" applyFill="1" applyAlignment="1">
      <alignment vertical="center" wrapText="1"/>
    </xf>
    <xf numFmtId="0" fontId="81" fillId="29" borderId="0" xfId="0" applyFont="1" applyFill="1" applyAlignment="1">
      <alignment vertical="center" wrapText="1"/>
    </xf>
    <xf numFmtId="0" fontId="62" fillId="24" borderId="0" xfId="0" applyFont="1" applyFill="1" applyAlignment="1" applyProtection="1">
      <alignment horizontal="center" wrapText="1"/>
      <protection/>
    </xf>
    <xf numFmtId="0" fontId="72" fillId="25" borderId="0" xfId="0" applyFont="1" applyFill="1" applyAlignment="1" applyProtection="1">
      <alignment vertical="center" wrapText="1"/>
      <protection/>
    </xf>
    <xf numFmtId="0" fontId="72" fillId="25" borderId="32" xfId="0" applyFont="1" applyFill="1" applyBorder="1" applyAlignment="1" applyProtection="1">
      <alignment vertical="center" wrapText="1"/>
      <protection/>
    </xf>
    <xf numFmtId="0" fontId="72" fillId="29" borderId="0" xfId="0" applyFont="1" applyFill="1" applyAlignment="1" applyProtection="1">
      <alignment vertical="center" wrapText="1"/>
      <protection/>
    </xf>
    <xf numFmtId="0" fontId="72" fillId="29" borderId="32" xfId="0" applyFont="1" applyFill="1" applyBorder="1" applyAlignment="1" applyProtection="1">
      <alignment vertical="center" wrapText="1"/>
      <protection/>
    </xf>
    <xf numFmtId="0" fontId="72" fillId="25" borderId="0" xfId="0" applyFont="1" applyFill="1" applyAlignment="1" applyProtection="1">
      <alignment horizontal="left" vertical="center" wrapText="1" indent="2"/>
      <protection/>
    </xf>
    <xf numFmtId="0" fontId="72" fillId="25" borderId="32" xfId="0" applyFont="1" applyFill="1" applyBorder="1" applyAlignment="1" applyProtection="1">
      <alignment horizontal="left" vertical="center" wrapText="1" indent="2"/>
      <protection/>
    </xf>
    <xf numFmtId="0" fontId="72" fillId="29" borderId="0" xfId="0" applyFont="1" applyFill="1" applyAlignment="1" applyProtection="1">
      <alignment horizontal="left" vertical="center" wrapText="1" indent="2"/>
      <protection/>
    </xf>
    <xf numFmtId="0" fontId="72" fillId="29" borderId="32" xfId="0" applyFont="1" applyFill="1" applyBorder="1" applyAlignment="1" applyProtection="1">
      <alignment horizontal="left" vertical="center" wrapText="1" indent="2"/>
      <protection/>
    </xf>
    <xf numFmtId="0" fontId="72" fillId="25" borderId="0" xfId="0" applyFont="1" applyFill="1" applyBorder="1" applyAlignment="1" applyProtection="1">
      <alignment horizontal="left" vertical="center" wrapText="1"/>
      <protection/>
    </xf>
    <xf numFmtId="0" fontId="72" fillId="25" borderId="32" xfId="0" applyFont="1" applyFill="1" applyBorder="1" applyAlignment="1" applyProtection="1">
      <alignment horizontal="left" vertical="center" wrapText="1"/>
      <protection/>
    </xf>
    <xf numFmtId="0" fontId="72" fillId="29" borderId="0" xfId="0" applyFont="1" applyFill="1" applyBorder="1" applyAlignment="1" applyProtection="1">
      <alignment horizontal="left" vertical="center" wrapText="1"/>
      <protection/>
    </xf>
    <xf numFmtId="0" fontId="72" fillId="29" borderId="32" xfId="0" applyFont="1" applyFill="1" applyBorder="1" applyAlignment="1" applyProtection="1">
      <alignment horizontal="left" vertical="center" wrapText="1"/>
      <protection/>
    </xf>
    <xf numFmtId="0" fontId="73" fillId="25" borderId="0" xfId="0" applyFont="1" applyFill="1" applyAlignment="1" applyProtection="1">
      <alignment horizontal="left" vertical="center" wrapText="1"/>
      <protection/>
    </xf>
    <xf numFmtId="0" fontId="73" fillId="25" borderId="32" xfId="0" applyFont="1" applyFill="1" applyBorder="1" applyAlignment="1" applyProtection="1">
      <alignment horizontal="left" vertical="center" wrapText="1"/>
      <protection/>
    </xf>
    <xf numFmtId="0" fontId="73" fillId="29" borderId="0" xfId="0" applyFont="1" applyFill="1" applyAlignment="1" applyProtection="1">
      <alignment horizontal="left" vertical="center" wrapText="1"/>
      <protection/>
    </xf>
    <xf numFmtId="0" fontId="73" fillId="29" borderId="32" xfId="0" applyFont="1" applyFill="1" applyBorder="1" applyAlignment="1" applyProtection="1">
      <alignment horizontal="left" vertical="center" wrapText="1"/>
      <protection/>
    </xf>
    <xf numFmtId="0" fontId="82" fillId="29" borderId="0" xfId="0" applyFont="1" applyFill="1" applyAlignment="1" applyProtection="1">
      <alignment horizontal="left" vertical="center" wrapText="1"/>
      <protection/>
    </xf>
    <xf numFmtId="0" fontId="82" fillId="29" borderId="32" xfId="0" applyFont="1" applyFill="1" applyBorder="1" applyAlignment="1" applyProtection="1">
      <alignment horizontal="left" vertical="center" wrapText="1"/>
      <protection/>
    </xf>
    <xf numFmtId="0" fontId="73" fillId="29" borderId="0" xfId="0" applyFont="1" applyFill="1" applyAlignment="1" applyProtection="1">
      <alignment horizontal="left" vertical="center" wrapText="1" indent="2"/>
      <protection/>
    </xf>
    <xf numFmtId="0" fontId="73" fillId="29" borderId="32" xfId="0" applyFont="1" applyFill="1" applyBorder="1" applyAlignment="1" applyProtection="1">
      <alignment horizontal="left" vertical="center" wrapText="1" indent="2"/>
      <protection/>
    </xf>
    <xf numFmtId="0" fontId="62" fillId="24" borderId="0" xfId="0" applyFont="1" applyFill="1" applyAlignment="1" applyProtection="1">
      <alignment horizontal="left" wrapText="1"/>
      <protection/>
    </xf>
    <xf numFmtId="0" fontId="62" fillId="24" borderId="0" xfId="52" applyFont="1" applyFill="1" applyAlignment="1">
      <alignment horizontal="left" wrapText="1"/>
      <protection/>
    </xf>
    <xf numFmtId="0" fontId="62" fillId="24" borderId="0" xfId="0" applyFont="1" applyFill="1" applyAlignment="1">
      <alignment horizontal="left" wrapText="1"/>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2" xfId="52"/>
    <cellStyle name="Normal_Cellule QSS - DiagOp Gestion des risques v1.0"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dxfs count="7">
    <dxf>
      <fill>
        <patternFill>
          <bgColor rgb="FFFFFF00"/>
        </patternFill>
      </fill>
    </dxf>
    <dxf>
      <fill>
        <patternFill>
          <bgColor rgb="FFFF9933"/>
        </patternFill>
      </fill>
    </dxf>
    <dxf>
      <fill>
        <patternFill>
          <bgColor rgb="FFFF0000"/>
        </patternFill>
      </fill>
    </dxf>
    <dxf>
      <font>
        <color theme="0"/>
      </font>
      <fill>
        <patternFill>
          <bgColor rgb="FF00B050"/>
        </patternFill>
      </fill>
    </dxf>
    <dxf>
      <font>
        <color auto="1"/>
      </font>
    </dxf>
    <dxf>
      <fill>
        <patternFill>
          <bgColor theme="1"/>
        </patternFill>
      </fill>
    </dxf>
    <dxf>
      <fill>
        <patternFill>
          <bgColor theme="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34EA2"/>
      <rgbColor rgb="00BEDCFE"/>
      <rgbColor rgb="00ED1C24"/>
      <rgbColor rgb="00FBCDCF"/>
      <rgbColor rgb="008DC63F"/>
      <rgbColor rgb="00E6F3D5"/>
      <rgbColor rgb="00FFFFFF"/>
      <rgbColor rgb="00FFFFFF"/>
      <rgbColor rgb="00046ADA"/>
      <rgbColor rgb="00FFFFFF"/>
      <rgbColor rgb="00F03841"/>
      <rgbColor rgb="00FFFFFF"/>
      <rgbColor rgb="00BCDD8F"/>
      <rgbColor rgb="00FFFFFF"/>
      <rgbColor rgb="00FFFFFF"/>
      <rgbColor rgb="00FFFF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8"/>
          <c:y val="0.2165"/>
          <c:w val="0.368"/>
          <c:h val="0.57325"/>
        </c:manualLayout>
      </c:layout>
      <c:radarChart>
        <c:radarStyle val="filled"/>
        <c:varyColors val="0"/>
        <c:ser>
          <c:idx val="0"/>
          <c:order val="0"/>
          <c:tx>
            <c:v>Risque élévé</c:v>
          </c:tx>
          <c:spPr>
            <a:solidFill>
              <a:srgbClr val="FF0000"/>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(Synthèse!$A$50,Synthèse!$A$52,Synthèse!$A$54,Synthèse!$A$56,Synthèse!$A$58,Synthèse!$A$60)</c:f>
              <c:strCache/>
            </c:strRef>
          </c:cat>
          <c:val>
            <c:numLit>
              <c:ptCount val="6"/>
              <c:pt idx="0">
                <c:v>1</c:v>
              </c:pt>
              <c:pt idx="1">
                <c:v>1</c:v>
              </c:pt>
              <c:pt idx="2">
                <c:v>1</c:v>
              </c:pt>
              <c:pt idx="3">
                <c:v>1</c:v>
              </c:pt>
              <c:pt idx="4">
                <c:v>1</c:v>
              </c:pt>
              <c:pt idx="5">
                <c:v>1</c:v>
              </c:pt>
            </c:numLit>
          </c:val>
        </c:ser>
        <c:ser>
          <c:idx val="2"/>
          <c:order val="1"/>
          <c:tx>
            <c:v>Risque modéré</c:v>
          </c:tx>
          <c:spPr>
            <a:solidFill>
              <a:srgbClr val="FFC000"/>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(Synthèse!$A$50,Synthèse!$A$52,Synthèse!$A$54,Synthèse!$A$56,Synthèse!$A$58,Synthèse!$A$60)</c:f>
              <c:strCache/>
            </c:strRef>
          </c:cat>
          <c:val>
            <c:numLit>
              <c:ptCount val="6"/>
              <c:pt idx="0">
                <c:v>0.62</c:v>
              </c:pt>
              <c:pt idx="1">
                <c:v>0.62</c:v>
              </c:pt>
              <c:pt idx="2">
                <c:v>0.62</c:v>
              </c:pt>
              <c:pt idx="3">
                <c:v>0.62</c:v>
              </c:pt>
              <c:pt idx="4">
                <c:v>0.62</c:v>
              </c:pt>
              <c:pt idx="5">
                <c:v>0.62</c:v>
              </c:pt>
            </c:numLit>
          </c:val>
        </c:ser>
        <c:ser>
          <c:idx val="3"/>
          <c:order val="2"/>
          <c:tx>
            <c:v>Risque faible</c:v>
          </c:tx>
          <c:spPr>
            <a:solidFill>
              <a:srgbClr val="FFFF00"/>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(Synthèse!$A$50,Synthèse!$A$52,Synthèse!$A$54,Synthèse!$A$56,Synthèse!$A$58,Synthèse!$A$60)</c:f>
              <c:strCache/>
            </c:strRef>
          </c:cat>
          <c:val>
            <c:numLit>
              <c:ptCount val="6"/>
              <c:pt idx="0">
                <c:v>0.326</c:v>
              </c:pt>
              <c:pt idx="1">
                <c:v>0.326</c:v>
              </c:pt>
              <c:pt idx="2">
                <c:v>0.326</c:v>
              </c:pt>
              <c:pt idx="3">
                <c:v>0.326</c:v>
              </c:pt>
              <c:pt idx="4">
                <c:v>0.326</c:v>
              </c:pt>
              <c:pt idx="5">
                <c:v>0.326</c:v>
              </c:pt>
            </c:numLit>
          </c:val>
        </c:ser>
        <c:ser>
          <c:idx val="4"/>
          <c:order val="3"/>
          <c:tx>
            <c:v>Risque maîtrisé</c:v>
          </c:tx>
          <c:spPr>
            <a:solidFill>
              <a:srgbClr val="00B050"/>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(Synthèse!$A$50,Synthèse!$A$52,Synthèse!$A$54,Synthèse!$A$56,Synthèse!$A$58,Synthèse!$A$60)</c:f>
              <c:strCache/>
            </c:strRef>
          </c:cat>
          <c:val>
            <c:numLit>
              <c:ptCount val="6"/>
              <c:pt idx="0">
                <c:v>0.049</c:v>
              </c:pt>
              <c:pt idx="1">
                <c:v>0.049</c:v>
              </c:pt>
              <c:pt idx="2">
                <c:v>0.049</c:v>
              </c:pt>
              <c:pt idx="3">
                <c:v>0.049</c:v>
              </c:pt>
              <c:pt idx="4">
                <c:v>0.049</c:v>
              </c:pt>
              <c:pt idx="5">
                <c:v>0.049</c:v>
              </c:pt>
            </c:numLit>
          </c:val>
        </c:ser>
        <c:ser>
          <c:idx val="1"/>
          <c:order val="4"/>
          <c:tx>
            <c:v>"Votre niveau de Risque"</c:v>
          </c:tx>
          <c:spPr>
            <a:noFill/>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(Synthèse!$A$50,Synthèse!$A$52,Synthèse!$A$54,Synthèse!$A$56,Synthèse!$A$58,Synthèse!$A$60)</c:f>
              <c:strCache/>
            </c:strRef>
          </c:cat>
          <c:val>
            <c:numRef>
              <c:f>(Synthèse!$B$50,Synthèse!$B$52,Synthèse!$B$54,Synthèse!$B$56,Synthèse!$B$58,Synthèse!$B$60)</c:f>
              <c:numCache/>
            </c:numRef>
          </c:val>
        </c:ser>
        <c:axId val="92903"/>
        <c:axId val="836128"/>
      </c:radarChart>
      <c:catAx>
        <c:axId val="9290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1" i="0" u="none" baseline="0">
                <a:solidFill>
                  <a:srgbClr val="003366"/>
                </a:solidFill>
              </a:defRPr>
            </a:pPr>
          </a:p>
        </c:txPr>
        <c:crossAx val="836128"/>
        <c:crosses val="autoZero"/>
        <c:auto val="0"/>
        <c:lblOffset val="100"/>
        <c:tickLblSkip val="1"/>
        <c:noMultiLvlLbl val="0"/>
      </c:catAx>
      <c:valAx>
        <c:axId val="836128"/>
        <c:scaling>
          <c:orientation val="minMax"/>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crossAx val="92903"/>
        <c:crossesAt val="1"/>
        <c:crossBetween val="between"/>
        <c:dispUnits/>
      </c:valAx>
      <c:spPr>
        <a:solidFill>
          <a:srgbClr val="FFFFFF"/>
        </a:solidFill>
        <a:ln w="3175">
          <a:noFill/>
        </a:ln>
      </c:spPr>
    </c:plotArea>
    <c:legend>
      <c:legendPos val="r"/>
      <c:layout>
        <c:manualLayout>
          <c:xMode val="edge"/>
          <c:yMode val="edge"/>
          <c:x val="0"/>
          <c:y val="0.03425"/>
          <c:w val="0.95975"/>
          <c:h val="0.0625"/>
        </c:manualLayout>
      </c:layout>
      <c:overlay val="0"/>
      <c:spPr>
        <a:noFill/>
        <a:ln w="3175">
          <a:noFill/>
        </a:ln>
      </c:spPr>
      <c:txPr>
        <a:bodyPr vert="horz" rot="0"/>
        <a:lstStyle/>
        <a:p>
          <a:pPr>
            <a:defRPr lang="en-US" cap="none" sz="71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425"/>
          <c:y val="0.217"/>
          <c:w val="0.4165"/>
          <c:h val="0.57075"/>
        </c:manualLayout>
      </c:layout>
      <c:radarChart>
        <c:radarStyle val="filled"/>
        <c:varyColors val="0"/>
        <c:ser>
          <c:idx val="0"/>
          <c:order val="0"/>
          <c:tx>
            <c:v>Risque élévé</c:v>
          </c:tx>
          <c:spPr>
            <a:solidFill>
              <a:srgbClr val="FF0000"/>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(AUDITsynthèse!$A$49,AUDITsynthèse!$A$51,AUDITsynthèse!$A$53,AUDITsynthèse!$A$55,AUDITsynthèse!$A$57,AUDITsynthèse!$A$59)</c:f>
              <c:strCache/>
            </c:strRef>
          </c:cat>
          <c:val>
            <c:numLit>
              <c:ptCount val="6"/>
              <c:pt idx="0">
                <c:v>1</c:v>
              </c:pt>
              <c:pt idx="1">
                <c:v>1</c:v>
              </c:pt>
              <c:pt idx="2">
                <c:v>1</c:v>
              </c:pt>
              <c:pt idx="3">
                <c:v>1</c:v>
              </c:pt>
              <c:pt idx="4">
                <c:v>1</c:v>
              </c:pt>
              <c:pt idx="5">
                <c:v>1</c:v>
              </c:pt>
            </c:numLit>
          </c:val>
        </c:ser>
        <c:ser>
          <c:idx val="2"/>
          <c:order val="1"/>
          <c:tx>
            <c:v>Risque modéré</c:v>
          </c:tx>
          <c:spPr>
            <a:solidFill>
              <a:srgbClr val="FFC000"/>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(AUDITsynthèse!$A$49,AUDITsynthèse!$A$51,AUDITsynthèse!$A$53,AUDITsynthèse!$A$55,AUDITsynthèse!$A$57,AUDITsynthèse!$A$59)</c:f>
              <c:strCache/>
            </c:strRef>
          </c:cat>
          <c:val>
            <c:numLit>
              <c:ptCount val="6"/>
              <c:pt idx="0">
                <c:v>0.62</c:v>
              </c:pt>
              <c:pt idx="1">
                <c:v>0.62</c:v>
              </c:pt>
              <c:pt idx="2">
                <c:v>0.62</c:v>
              </c:pt>
              <c:pt idx="3">
                <c:v>0.62</c:v>
              </c:pt>
              <c:pt idx="4">
                <c:v>0.62</c:v>
              </c:pt>
              <c:pt idx="5">
                <c:v>0.62</c:v>
              </c:pt>
            </c:numLit>
          </c:val>
        </c:ser>
        <c:ser>
          <c:idx val="3"/>
          <c:order val="2"/>
          <c:tx>
            <c:v>Risque faible</c:v>
          </c:tx>
          <c:spPr>
            <a:solidFill>
              <a:srgbClr val="FFFF00"/>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(AUDITsynthèse!$A$49,AUDITsynthèse!$A$51,AUDITsynthèse!$A$53,AUDITsynthèse!$A$55,AUDITsynthèse!$A$57,AUDITsynthèse!$A$59)</c:f>
              <c:strCache/>
            </c:strRef>
          </c:cat>
          <c:val>
            <c:numLit>
              <c:ptCount val="6"/>
              <c:pt idx="0">
                <c:v>0.326</c:v>
              </c:pt>
              <c:pt idx="1">
                <c:v>0.326</c:v>
              </c:pt>
              <c:pt idx="2">
                <c:v>0.326</c:v>
              </c:pt>
              <c:pt idx="3">
                <c:v>0.326</c:v>
              </c:pt>
              <c:pt idx="4">
                <c:v>0.326</c:v>
              </c:pt>
              <c:pt idx="5">
                <c:v>0.326</c:v>
              </c:pt>
            </c:numLit>
          </c:val>
        </c:ser>
        <c:ser>
          <c:idx val="4"/>
          <c:order val="3"/>
          <c:tx>
            <c:v>Risque maîtrisé</c:v>
          </c:tx>
          <c:spPr>
            <a:solidFill>
              <a:srgbClr val="00B050"/>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(AUDITsynthèse!$A$49,AUDITsynthèse!$A$51,AUDITsynthèse!$A$53,AUDITsynthèse!$A$55,AUDITsynthèse!$A$57,AUDITsynthèse!$A$59)</c:f>
              <c:strCache/>
            </c:strRef>
          </c:cat>
          <c:val>
            <c:numLit>
              <c:ptCount val="6"/>
              <c:pt idx="0">
                <c:v>0.049</c:v>
              </c:pt>
              <c:pt idx="1">
                <c:v>0.049</c:v>
              </c:pt>
              <c:pt idx="2">
                <c:v>0.049</c:v>
              </c:pt>
              <c:pt idx="3">
                <c:v>0.049</c:v>
              </c:pt>
              <c:pt idx="4">
                <c:v>0.049</c:v>
              </c:pt>
              <c:pt idx="5">
                <c:v>0.049</c:v>
              </c:pt>
            </c:numLit>
          </c:val>
        </c:ser>
        <c:ser>
          <c:idx val="1"/>
          <c:order val="4"/>
          <c:tx>
            <c:v>"Votre niveau de Risque"</c:v>
          </c:tx>
          <c:spPr>
            <a:noFill/>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(AUDITsynthèse!$A$49,AUDITsynthèse!$A$51,AUDITsynthèse!$A$53,AUDITsynthèse!$A$55,AUDITsynthèse!$A$57,AUDITsynthèse!$A$59)</c:f>
              <c:strCache/>
            </c:strRef>
          </c:cat>
          <c:val>
            <c:numRef>
              <c:f>(AUDITsynthèse!$B$49,AUDITsynthèse!$B$51,AUDITsynthèse!$B$53,AUDITsynthèse!$B$55,AUDITsynthèse!$B$57,AUDITsynthèse!$B$59)</c:f>
              <c:numCache/>
            </c:numRef>
          </c:val>
        </c:ser>
        <c:ser>
          <c:idx val="5"/>
          <c:order val="5"/>
          <c:tx>
            <c:v>Risque Audit</c:v>
          </c:tx>
          <c:spPr>
            <a:noFill/>
            <a:ln w="38100">
              <a:solidFill>
                <a:srgbClr val="046ADA"/>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(AUDITsynthèse!$A$49,AUDITsynthèse!$A$51,AUDITsynthèse!$A$53,AUDITsynthèse!$A$55,AUDITsynthèse!$A$57,AUDITsynthèse!$A$59)</c:f>
              <c:strCache/>
            </c:strRef>
          </c:cat>
          <c:val>
            <c:numRef>
              <c:f>(AUDITsynthèse!$C$49,AUDITsynthèse!$C$51,AUDITsynthèse!$C$53,AUDITsynthèse!$C$55,AUDITsynthèse!$C$57,AUDITsynthèse!$C$59)</c:f>
              <c:numCache/>
            </c:numRef>
          </c:val>
        </c:ser>
        <c:axId val="7525153"/>
        <c:axId val="617514"/>
      </c:radarChart>
      <c:catAx>
        <c:axId val="752515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1" i="0" u="none" baseline="0">
                <a:solidFill>
                  <a:srgbClr val="003366"/>
                </a:solidFill>
              </a:defRPr>
            </a:pPr>
          </a:p>
        </c:txPr>
        <c:crossAx val="617514"/>
        <c:crosses val="autoZero"/>
        <c:auto val="0"/>
        <c:lblOffset val="100"/>
        <c:tickLblSkip val="1"/>
        <c:noMultiLvlLbl val="0"/>
      </c:catAx>
      <c:valAx>
        <c:axId val="617514"/>
        <c:scaling>
          <c:orientation val="minMax"/>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crossAx val="7525153"/>
        <c:crossesAt val="1"/>
        <c:crossBetween val="between"/>
        <c:dispUnits/>
      </c:valAx>
      <c:spPr>
        <a:solidFill>
          <a:srgbClr val="FFFFFF"/>
        </a:solidFill>
        <a:ln w="3175">
          <a:noFill/>
        </a:ln>
      </c:spPr>
    </c:plotArea>
    <c:legend>
      <c:legendPos val="r"/>
      <c:layout>
        <c:manualLayout>
          <c:xMode val="edge"/>
          <c:yMode val="edge"/>
          <c:x val="0"/>
          <c:y val="0.0355"/>
          <c:w val="0.98825"/>
          <c:h val="0.06925"/>
        </c:manualLayout>
      </c:layout>
      <c:overlay val="0"/>
      <c:spPr>
        <a:noFill/>
        <a:ln w="3175">
          <a:noFill/>
        </a:ln>
      </c:spPr>
      <c:txPr>
        <a:bodyPr vert="horz" rot="0"/>
        <a:lstStyle/>
        <a:p>
          <a:pPr>
            <a:defRPr lang="en-US" cap="none" sz="71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133350</xdr:rowOff>
    </xdr:from>
    <xdr:to>
      <xdr:col>0</xdr:col>
      <xdr:colOff>5114925</xdr:colOff>
      <xdr:row>6</xdr:row>
      <xdr:rowOff>142875</xdr:rowOff>
    </xdr:to>
    <xdr:pic>
      <xdr:nvPicPr>
        <xdr:cNvPr id="1" name="Image 5"/>
        <xdr:cNvPicPr preferRelativeResize="1">
          <a:picLocks noChangeAspect="1"/>
        </xdr:cNvPicPr>
      </xdr:nvPicPr>
      <xdr:blipFill>
        <a:blip r:embed="rId1"/>
        <a:stretch>
          <a:fillRect/>
        </a:stretch>
      </xdr:blipFill>
      <xdr:spPr>
        <a:xfrm>
          <a:off x="161925" y="133350"/>
          <a:ext cx="4953000" cy="981075"/>
        </a:xfrm>
        <a:prstGeom prst="rect">
          <a:avLst/>
        </a:prstGeom>
        <a:noFill/>
        <a:ln w="9525" cmpd="sng">
          <a:noFill/>
        </a:ln>
      </xdr:spPr>
    </xdr:pic>
    <xdr:clientData/>
  </xdr:twoCellAnchor>
  <xdr:twoCellAnchor editAs="oneCell">
    <xdr:from>
      <xdr:col>0</xdr:col>
      <xdr:colOff>1933575</xdr:colOff>
      <xdr:row>1</xdr:row>
      <xdr:rowOff>76200</xdr:rowOff>
    </xdr:from>
    <xdr:to>
      <xdr:col>0</xdr:col>
      <xdr:colOff>3476625</xdr:colOff>
      <xdr:row>7</xdr:row>
      <xdr:rowOff>9525</xdr:rowOff>
    </xdr:to>
    <xdr:pic>
      <xdr:nvPicPr>
        <xdr:cNvPr id="2" name="Picture 473"/>
        <xdr:cNvPicPr preferRelativeResize="1">
          <a:picLocks noChangeAspect="1"/>
        </xdr:cNvPicPr>
      </xdr:nvPicPr>
      <xdr:blipFill>
        <a:blip r:embed="rId2"/>
        <a:stretch>
          <a:fillRect/>
        </a:stretch>
      </xdr:blipFill>
      <xdr:spPr>
        <a:xfrm>
          <a:off x="1933575" y="238125"/>
          <a:ext cx="1543050" cy="904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95250</xdr:rowOff>
    </xdr:from>
    <xdr:to>
      <xdr:col>3</xdr:col>
      <xdr:colOff>2095500</xdr:colOff>
      <xdr:row>6</xdr:row>
      <xdr:rowOff>66675</xdr:rowOff>
    </xdr:to>
    <xdr:pic>
      <xdr:nvPicPr>
        <xdr:cNvPr id="1" name="Image 5"/>
        <xdr:cNvPicPr preferRelativeResize="1">
          <a:picLocks noChangeAspect="1"/>
        </xdr:cNvPicPr>
      </xdr:nvPicPr>
      <xdr:blipFill>
        <a:blip r:embed="rId1"/>
        <a:stretch>
          <a:fillRect/>
        </a:stretch>
      </xdr:blipFill>
      <xdr:spPr>
        <a:xfrm>
          <a:off x="28575" y="95250"/>
          <a:ext cx="4953000" cy="981075"/>
        </a:xfrm>
        <a:prstGeom prst="rect">
          <a:avLst/>
        </a:prstGeom>
        <a:noFill/>
        <a:ln w="9525" cmpd="sng">
          <a:noFill/>
        </a:ln>
      </xdr:spPr>
    </xdr:pic>
    <xdr:clientData/>
  </xdr:twoCellAnchor>
  <xdr:twoCellAnchor editAs="oneCell">
    <xdr:from>
      <xdr:col>2</xdr:col>
      <xdr:colOff>19050</xdr:colOff>
      <xdr:row>1</xdr:row>
      <xdr:rowOff>57150</xdr:rowOff>
    </xdr:from>
    <xdr:to>
      <xdr:col>3</xdr:col>
      <xdr:colOff>523875</xdr:colOff>
      <xdr:row>6</xdr:row>
      <xdr:rowOff>114300</xdr:rowOff>
    </xdr:to>
    <xdr:pic>
      <xdr:nvPicPr>
        <xdr:cNvPr id="2" name="Picture 473"/>
        <xdr:cNvPicPr preferRelativeResize="1">
          <a:picLocks noChangeAspect="1"/>
        </xdr:cNvPicPr>
      </xdr:nvPicPr>
      <xdr:blipFill>
        <a:blip r:embed="rId2"/>
        <a:stretch>
          <a:fillRect/>
        </a:stretch>
      </xdr:blipFill>
      <xdr:spPr>
        <a:xfrm>
          <a:off x="1866900" y="219075"/>
          <a:ext cx="1543050" cy="904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790575</xdr:colOff>
      <xdr:row>5</xdr:row>
      <xdr:rowOff>57150</xdr:rowOff>
    </xdr:to>
    <xdr:pic>
      <xdr:nvPicPr>
        <xdr:cNvPr id="1" name="Image 5"/>
        <xdr:cNvPicPr preferRelativeResize="1">
          <a:picLocks noChangeAspect="1"/>
        </xdr:cNvPicPr>
      </xdr:nvPicPr>
      <xdr:blipFill>
        <a:blip r:embed="rId1"/>
        <a:stretch>
          <a:fillRect/>
        </a:stretch>
      </xdr:blipFill>
      <xdr:spPr>
        <a:xfrm>
          <a:off x="0" y="0"/>
          <a:ext cx="6572250" cy="866775"/>
        </a:xfrm>
        <a:prstGeom prst="rect">
          <a:avLst/>
        </a:prstGeom>
        <a:noFill/>
        <a:ln w="9525" cmpd="sng">
          <a:noFill/>
        </a:ln>
      </xdr:spPr>
    </xdr:pic>
    <xdr:clientData/>
  </xdr:twoCellAnchor>
  <xdr:twoCellAnchor editAs="oneCell">
    <xdr:from>
      <xdr:col>1</xdr:col>
      <xdr:colOff>2028825</xdr:colOff>
      <xdr:row>0</xdr:row>
      <xdr:rowOff>76200</xdr:rowOff>
    </xdr:from>
    <xdr:to>
      <xdr:col>1</xdr:col>
      <xdr:colOff>4086225</xdr:colOff>
      <xdr:row>4</xdr:row>
      <xdr:rowOff>133350</xdr:rowOff>
    </xdr:to>
    <xdr:pic>
      <xdr:nvPicPr>
        <xdr:cNvPr id="2" name="Picture 473"/>
        <xdr:cNvPicPr preferRelativeResize="1">
          <a:picLocks noChangeAspect="1"/>
        </xdr:cNvPicPr>
      </xdr:nvPicPr>
      <xdr:blipFill>
        <a:blip r:embed="rId2"/>
        <a:stretch>
          <a:fillRect/>
        </a:stretch>
      </xdr:blipFill>
      <xdr:spPr>
        <a:xfrm>
          <a:off x="2447925" y="76200"/>
          <a:ext cx="2057400" cy="704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17</xdr:row>
      <xdr:rowOff>57150</xdr:rowOff>
    </xdr:from>
    <xdr:to>
      <xdr:col>2</xdr:col>
      <xdr:colOff>552450</xdr:colOff>
      <xdr:row>47</xdr:row>
      <xdr:rowOff>9525</xdr:rowOff>
    </xdr:to>
    <xdr:graphicFrame>
      <xdr:nvGraphicFramePr>
        <xdr:cNvPr id="1" name="Graphique 2"/>
        <xdr:cNvGraphicFramePr/>
      </xdr:nvGraphicFramePr>
      <xdr:xfrm>
        <a:off x="638175" y="3562350"/>
        <a:ext cx="7439025" cy="48101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66675</xdr:rowOff>
    </xdr:from>
    <xdr:to>
      <xdr:col>0</xdr:col>
      <xdr:colOff>4953000</xdr:colOff>
      <xdr:row>6</xdr:row>
      <xdr:rowOff>66675</xdr:rowOff>
    </xdr:to>
    <xdr:pic>
      <xdr:nvPicPr>
        <xdr:cNvPr id="2" name="Image 5"/>
        <xdr:cNvPicPr preferRelativeResize="1">
          <a:picLocks noChangeAspect="1"/>
        </xdr:cNvPicPr>
      </xdr:nvPicPr>
      <xdr:blipFill>
        <a:blip r:embed="rId2"/>
        <a:stretch>
          <a:fillRect/>
        </a:stretch>
      </xdr:blipFill>
      <xdr:spPr>
        <a:xfrm>
          <a:off x="0" y="66675"/>
          <a:ext cx="4953000" cy="981075"/>
        </a:xfrm>
        <a:prstGeom prst="rect">
          <a:avLst/>
        </a:prstGeom>
        <a:noFill/>
        <a:ln w="9525" cmpd="sng">
          <a:noFill/>
        </a:ln>
      </xdr:spPr>
    </xdr:pic>
    <xdr:clientData/>
  </xdr:twoCellAnchor>
  <xdr:twoCellAnchor editAs="oneCell">
    <xdr:from>
      <xdr:col>0</xdr:col>
      <xdr:colOff>1847850</xdr:colOff>
      <xdr:row>1</xdr:row>
      <xdr:rowOff>38100</xdr:rowOff>
    </xdr:from>
    <xdr:to>
      <xdr:col>0</xdr:col>
      <xdr:colOff>3390900</xdr:colOff>
      <xdr:row>6</xdr:row>
      <xdr:rowOff>123825</xdr:rowOff>
    </xdr:to>
    <xdr:pic>
      <xdr:nvPicPr>
        <xdr:cNvPr id="3" name="Picture 473"/>
        <xdr:cNvPicPr preferRelativeResize="1">
          <a:picLocks noChangeAspect="1"/>
        </xdr:cNvPicPr>
      </xdr:nvPicPr>
      <xdr:blipFill>
        <a:blip r:embed="rId3"/>
        <a:stretch>
          <a:fillRect/>
        </a:stretch>
      </xdr:blipFill>
      <xdr:spPr>
        <a:xfrm>
          <a:off x="1847850" y="200025"/>
          <a:ext cx="1543050" cy="9048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0</xdr:row>
      <xdr:rowOff>0</xdr:rowOff>
    </xdr:from>
    <xdr:to>
      <xdr:col>2</xdr:col>
      <xdr:colOff>209550</xdr:colOff>
      <xdr:row>5</xdr:row>
      <xdr:rowOff>171450</xdr:rowOff>
    </xdr:to>
    <xdr:pic>
      <xdr:nvPicPr>
        <xdr:cNvPr id="1" name="Image 5"/>
        <xdr:cNvPicPr preferRelativeResize="1">
          <a:picLocks noChangeAspect="1"/>
        </xdr:cNvPicPr>
      </xdr:nvPicPr>
      <xdr:blipFill>
        <a:blip r:embed="rId1"/>
        <a:stretch>
          <a:fillRect/>
        </a:stretch>
      </xdr:blipFill>
      <xdr:spPr>
        <a:xfrm>
          <a:off x="209550" y="0"/>
          <a:ext cx="5143500" cy="981075"/>
        </a:xfrm>
        <a:prstGeom prst="rect">
          <a:avLst/>
        </a:prstGeom>
        <a:noFill/>
        <a:ln w="9525" cmpd="sng">
          <a:noFill/>
        </a:ln>
      </xdr:spPr>
    </xdr:pic>
    <xdr:clientData/>
  </xdr:twoCellAnchor>
  <xdr:twoCellAnchor editAs="oneCell">
    <xdr:from>
      <xdr:col>1</xdr:col>
      <xdr:colOff>1504950</xdr:colOff>
      <xdr:row>1</xdr:row>
      <xdr:rowOff>57150</xdr:rowOff>
    </xdr:from>
    <xdr:to>
      <xdr:col>1</xdr:col>
      <xdr:colOff>3133725</xdr:colOff>
      <xdr:row>5</xdr:row>
      <xdr:rowOff>66675</xdr:rowOff>
    </xdr:to>
    <xdr:pic>
      <xdr:nvPicPr>
        <xdr:cNvPr id="2" name="Picture 473"/>
        <xdr:cNvPicPr preferRelativeResize="1">
          <a:picLocks noChangeAspect="1"/>
        </xdr:cNvPicPr>
      </xdr:nvPicPr>
      <xdr:blipFill>
        <a:blip r:embed="rId2"/>
        <a:stretch>
          <a:fillRect/>
        </a:stretch>
      </xdr:blipFill>
      <xdr:spPr>
        <a:xfrm>
          <a:off x="2114550" y="219075"/>
          <a:ext cx="1628775" cy="657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3705225</xdr:colOff>
      <xdr:row>7</xdr:row>
      <xdr:rowOff>66675</xdr:rowOff>
    </xdr:to>
    <xdr:pic>
      <xdr:nvPicPr>
        <xdr:cNvPr id="1" name="Image 6"/>
        <xdr:cNvPicPr preferRelativeResize="1">
          <a:picLocks noChangeAspect="1"/>
        </xdr:cNvPicPr>
      </xdr:nvPicPr>
      <xdr:blipFill>
        <a:blip r:embed="rId1"/>
        <a:stretch>
          <a:fillRect/>
        </a:stretch>
      </xdr:blipFill>
      <xdr:spPr>
        <a:xfrm>
          <a:off x="0" y="0"/>
          <a:ext cx="10382250" cy="12001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742950</xdr:colOff>
      <xdr:row>7</xdr:row>
      <xdr:rowOff>38100</xdr:rowOff>
    </xdr:to>
    <xdr:pic>
      <xdr:nvPicPr>
        <xdr:cNvPr id="1" name="Image 7"/>
        <xdr:cNvPicPr preferRelativeResize="1">
          <a:picLocks noChangeAspect="1"/>
        </xdr:cNvPicPr>
      </xdr:nvPicPr>
      <xdr:blipFill>
        <a:blip r:embed="rId1"/>
        <a:stretch>
          <a:fillRect/>
        </a:stretch>
      </xdr:blipFill>
      <xdr:spPr>
        <a:xfrm>
          <a:off x="0" y="0"/>
          <a:ext cx="10382250" cy="1200150"/>
        </a:xfrm>
        <a:prstGeom prst="rect">
          <a:avLst/>
        </a:prstGeom>
        <a:noFill/>
        <a:ln w="9525" cmpd="sng">
          <a:noFill/>
        </a:ln>
      </xdr:spPr>
    </xdr:pic>
    <xdr:clientData/>
  </xdr:twoCellAnchor>
  <xdr:twoCellAnchor>
    <xdr:from>
      <xdr:col>0</xdr:col>
      <xdr:colOff>0</xdr:colOff>
      <xdr:row>15</xdr:row>
      <xdr:rowOff>0</xdr:rowOff>
    </xdr:from>
    <xdr:to>
      <xdr:col>1</xdr:col>
      <xdr:colOff>2057400</xdr:colOff>
      <xdr:row>48</xdr:row>
      <xdr:rowOff>85725</xdr:rowOff>
    </xdr:to>
    <xdr:graphicFrame>
      <xdr:nvGraphicFramePr>
        <xdr:cNvPr id="2" name="Graphique 2"/>
        <xdr:cNvGraphicFramePr/>
      </xdr:nvGraphicFramePr>
      <xdr:xfrm>
        <a:off x="0" y="2800350"/>
        <a:ext cx="7439025" cy="54578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1"/>
  <dimension ref="A9:L35"/>
  <sheetViews>
    <sheetView showGridLines="0" showRowColHeaders="0" tabSelected="1" zoomScalePageLayoutView="0" workbookViewId="0" topLeftCell="A1">
      <pane ySplit="9" topLeftCell="A10" activePane="bottomLeft" state="frozen"/>
      <selection pane="topLeft" activeCell="A1" sqref="A1"/>
      <selection pane="bottomLeft" activeCell="A9" sqref="A9"/>
    </sheetView>
  </sheetViews>
  <sheetFormatPr defaultColWidth="11.421875" defaultRowHeight="12.75"/>
  <cols>
    <col min="1" max="1" width="120.28125" style="0" customWidth="1"/>
    <col min="2" max="11" width="11.421875" style="0" hidden="1" customWidth="1"/>
  </cols>
  <sheetData>
    <row r="9" spans="1:2" s="5" customFormat="1" ht="36">
      <c r="A9" s="159" t="s">
        <v>140</v>
      </c>
      <c r="B9" s="5" t="s">
        <v>33</v>
      </c>
    </row>
    <row r="11" spans="1:12" s="4" customFormat="1" ht="18.75" customHeight="1">
      <c r="A11" s="10" t="s">
        <v>24</v>
      </c>
      <c r="B11" s="9"/>
      <c r="C11" s="9"/>
      <c r="D11" s="9"/>
      <c r="E11" s="9"/>
      <c r="F11" s="9"/>
      <c r="G11" s="9"/>
      <c r="H11" s="9"/>
      <c r="I11" s="9"/>
      <c r="J11" s="9"/>
      <c r="K11" s="9"/>
      <c r="L11" s="9"/>
    </row>
    <row r="13" ht="12.75">
      <c r="A13" s="143" t="s">
        <v>96</v>
      </c>
    </row>
    <row r="15" ht="25.5">
      <c r="A15" s="17" t="s">
        <v>97</v>
      </c>
    </row>
    <row r="16" ht="12.75">
      <c r="A16" s="18"/>
    </row>
    <row r="17" ht="89.25">
      <c r="A17" s="17" t="s">
        <v>38</v>
      </c>
    </row>
    <row r="18" ht="12.75">
      <c r="A18" s="18"/>
    </row>
    <row r="19" ht="63.75">
      <c r="A19" s="17" t="s">
        <v>39</v>
      </c>
    </row>
    <row r="20" ht="12.75">
      <c r="A20" s="18"/>
    </row>
    <row r="21" ht="89.25">
      <c r="A21" s="17" t="s">
        <v>98</v>
      </c>
    </row>
    <row r="22" ht="12.75">
      <c r="A22" s="18"/>
    </row>
    <row r="23" ht="63.75">
      <c r="A23" s="17" t="s">
        <v>99</v>
      </c>
    </row>
    <row r="24" ht="25.5">
      <c r="A24" s="17" t="s">
        <v>40</v>
      </c>
    </row>
    <row r="26" ht="89.25">
      <c r="A26" s="260" t="s">
        <v>117</v>
      </c>
    </row>
    <row r="27" ht="12.75">
      <c r="A27" s="261"/>
    </row>
    <row r="28" ht="25.5">
      <c r="A28" s="260" t="s">
        <v>120</v>
      </c>
    </row>
    <row r="29" ht="12.75">
      <c r="A29" s="261"/>
    </row>
    <row r="30" ht="12.75">
      <c r="A30" s="261" t="s">
        <v>118</v>
      </c>
    </row>
    <row r="31" ht="12.75">
      <c r="A31" s="261" t="s">
        <v>280</v>
      </c>
    </row>
    <row r="32" ht="12.75">
      <c r="A32" s="261" t="s">
        <v>263</v>
      </c>
    </row>
    <row r="33" ht="12.75">
      <c r="A33" s="261"/>
    </row>
    <row r="34" ht="12.75">
      <c r="A34" s="261" t="s">
        <v>119</v>
      </c>
    </row>
    <row r="35" ht="102">
      <c r="A35" s="260" t="s">
        <v>266</v>
      </c>
    </row>
  </sheetData>
  <sheetProtection selectLockedCells="1" selectUnlockedCells="1"/>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Feuil2"/>
  <dimension ref="A9:E21"/>
  <sheetViews>
    <sheetView showGridLines="0" zoomScalePageLayoutView="0" workbookViewId="0" topLeftCell="A1">
      <pane ySplit="9" topLeftCell="A10" activePane="bottomLeft" state="frozen"/>
      <selection pane="topLeft" activeCell="A1" sqref="A1"/>
      <selection pane="bottomLeft" activeCell="D19" sqref="D19"/>
    </sheetView>
  </sheetViews>
  <sheetFormatPr defaultColWidth="11.421875" defaultRowHeight="12.75"/>
  <cols>
    <col min="1" max="1" width="27.7109375" style="47" customWidth="1"/>
    <col min="2" max="2" width="11.8515625" style="47" hidden="1" customWidth="1"/>
    <col min="3" max="3" width="15.57421875" style="47" customWidth="1"/>
    <col min="4" max="4" width="33.140625" style="47" customWidth="1"/>
    <col min="5" max="5" width="20.28125" style="47" customWidth="1"/>
    <col min="6" max="16384" width="11.421875" style="47" customWidth="1"/>
  </cols>
  <sheetData>
    <row r="2" ht="12.75"/>
    <row r="3" ht="12.75"/>
    <row r="4" ht="12.75"/>
    <row r="5" ht="12.75"/>
    <row r="6" ht="15.75" customHeight="1"/>
    <row r="7" ht="12.75"/>
    <row r="9" spans="1:5" s="49" customFormat="1" ht="64.5" customHeight="1">
      <c r="A9" s="275" t="s">
        <v>141</v>
      </c>
      <c r="B9" s="275"/>
      <c r="C9" s="275"/>
      <c r="D9" s="275"/>
      <c r="E9" s="275"/>
    </row>
    <row r="11" s="83" customFormat="1" ht="19.5" customHeight="1">
      <c r="A11" s="82" t="s">
        <v>41</v>
      </c>
    </row>
    <row r="12" s="48" customFormat="1" ht="12.75"/>
    <row r="13" spans="1:4" s="48" customFormat="1" ht="12.75">
      <c r="A13" s="84" t="s">
        <v>27</v>
      </c>
      <c r="D13" s="86">
        <v>42060</v>
      </c>
    </row>
    <row r="14" s="48" customFormat="1" ht="12.75"/>
    <row r="15" spans="1:4" s="48" customFormat="1" ht="12.75">
      <c r="A15" s="84" t="s">
        <v>34</v>
      </c>
      <c r="D15" s="85" t="s">
        <v>264</v>
      </c>
    </row>
    <row r="16" spans="1:4" ht="12.75">
      <c r="A16" s="84" t="s">
        <v>35</v>
      </c>
      <c r="B16" s="48"/>
      <c r="C16" s="48"/>
      <c r="D16" s="85"/>
    </row>
    <row r="17" spans="1:4" ht="13.5" thickBot="1">
      <c r="A17" s="84"/>
      <c r="B17" s="48"/>
      <c r="C17" s="48"/>
      <c r="D17" s="128"/>
    </row>
    <row r="18" spans="1:4" s="48" customFormat="1" ht="14.25" thickBot="1" thickTop="1">
      <c r="A18" s="119"/>
      <c r="B18" s="120"/>
      <c r="C18" s="120"/>
      <c r="D18" s="121"/>
    </row>
    <row r="19" spans="1:4" ht="14.25" thickBot="1" thickTop="1">
      <c r="A19" s="122" t="s">
        <v>57</v>
      </c>
      <c r="B19" s="118"/>
      <c r="C19" s="118"/>
      <c r="D19" s="125" t="s">
        <v>265</v>
      </c>
    </row>
    <row r="20" spans="1:4" ht="14.25" thickBot="1" thickTop="1">
      <c r="A20" s="123"/>
      <c r="B20" s="124"/>
      <c r="C20" s="124"/>
      <c r="D20" s="127"/>
    </row>
    <row r="21" spans="1:4" ht="13.5" thickTop="1">
      <c r="A21" s="126" t="s">
        <v>58</v>
      </c>
      <c r="B21" s="118"/>
      <c r="C21" s="118"/>
      <c r="D21" s="128"/>
    </row>
  </sheetData>
  <sheetProtection selectLockedCells="1"/>
  <protectedRanges>
    <protectedRange sqref="D13 D19:D21 D15:D17" name="Plage1"/>
  </protectedRanges>
  <mergeCells count="1">
    <mergeCell ref="A9:E9"/>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Feuil3">
    <tabColor rgb="FFFF0000"/>
  </sheetPr>
  <dimension ref="A2:W110"/>
  <sheetViews>
    <sheetView view="pageBreakPreview" zoomScale="85" zoomScaleNormal="85" zoomScaleSheetLayoutView="85" zoomScalePageLayoutView="0" workbookViewId="0" topLeftCell="A1">
      <pane ySplit="10" topLeftCell="A11" activePane="bottomLeft" state="frozen"/>
      <selection pane="topLeft" activeCell="G95" sqref="G95"/>
      <selection pane="bottomLeft" activeCell="E87" sqref="E87"/>
    </sheetView>
  </sheetViews>
  <sheetFormatPr defaultColWidth="11.421875" defaultRowHeight="12.75"/>
  <cols>
    <col min="1" max="1" width="6.28125" style="47" customWidth="1"/>
    <col min="2" max="2" width="68.00390625" style="47" customWidth="1"/>
    <col min="3" max="3" width="12.421875" style="47" customWidth="1"/>
    <col min="4" max="4" width="14.57421875" style="47" customWidth="1"/>
    <col min="5" max="5" width="85.140625" style="134" customWidth="1"/>
    <col min="6" max="6" width="2.140625" style="48" hidden="1" customWidth="1"/>
    <col min="7" max="11" width="2.140625" style="47" hidden="1" customWidth="1"/>
    <col min="12" max="12" width="1.57421875" style="47" hidden="1" customWidth="1"/>
    <col min="13" max="13" width="11.28125" style="47" hidden="1" customWidth="1"/>
    <col min="14" max="14" width="14.7109375" style="47" hidden="1" customWidth="1"/>
    <col min="15" max="15" width="8.140625" style="47" hidden="1" customWidth="1"/>
    <col min="16" max="16" width="9.8515625" style="47" hidden="1" customWidth="1"/>
    <col min="17" max="17" width="5.421875" style="47" hidden="1" customWidth="1"/>
    <col min="18" max="18" width="15.8515625" style="47" hidden="1" customWidth="1"/>
    <col min="19" max="19" width="12.57421875" style="47" hidden="1" customWidth="1"/>
    <col min="20" max="23" width="12.57421875" style="47" customWidth="1"/>
    <col min="24" max="24" width="14.421875" style="47" customWidth="1"/>
    <col min="25" max="25" width="15.28125" style="47" customWidth="1"/>
    <col min="26" max="16384" width="11.421875" style="47" customWidth="1"/>
  </cols>
  <sheetData>
    <row r="1" ht="12.75"/>
    <row r="2" ht="12.75">
      <c r="E2" s="201" t="s">
        <v>36</v>
      </c>
    </row>
    <row r="3" ht="12.75">
      <c r="E3" s="201" t="s">
        <v>0</v>
      </c>
    </row>
    <row r="4" ht="12.75">
      <c r="E4" s="201" t="s">
        <v>121</v>
      </c>
    </row>
    <row r="5" ht="12.75"/>
    <row r="6" ht="15.75" customHeight="1"/>
    <row r="9" spans="1:6" s="49" customFormat="1" ht="42.75" customHeight="1">
      <c r="A9" s="296" t="s">
        <v>140</v>
      </c>
      <c r="B9" s="296"/>
      <c r="C9" s="296"/>
      <c r="D9" s="296"/>
      <c r="E9" s="296"/>
      <c r="F9" s="296"/>
    </row>
    <row r="10" spans="1:3" ht="23.25" customHeight="1">
      <c r="A10" s="50" t="s">
        <v>54</v>
      </c>
      <c r="B10" s="51"/>
      <c r="C10" s="114"/>
    </row>
    <row r="12" spans="1:9" s="54" customFormat="1" ht="22.5" customHeight="1">
      <c r="A12" s="52" t="s">
        <v>100</v>
      </c>
      <c r="B12" s="53"/>
      <c r="C12" s="53"/>
      <c r="D12" s="53"/>
      <c r="E12" s="135"/>
      <c r="F12" s="53"/>
      <c r="G12" s="53"/>
      <c r="H12" s="53"/>
      <c r="I12" s="53"/>
    </row>
    <row r="13" spans="1:23" s="54" customFormat="1" ht="13.5" customHeight="1">
      <c r="A13" s="55"/>
      <c r="E13" s="136"/>
      <c r="P13" s="47"/>
      <c r="Q13" s="47"/>
      <c r="R13" s="48"/>
      <c r="S13" s="48"/>
      <c r="T13" s="47"/>
      <c r="U13" s="47"/>
      <c r="V13" s="47"/>
      <c r="W13" s="47"/>
    </row>
    <row r="14" spans="1:19" s="243" customFormat="1" ht="27" customHeight="1">
      <c r="A14" s="239"/>
      <c r="B14" s="239"/>
      <c r="C14" s="239"/>
      <c r="D14" s="240" t="s">
        <v>2</v>
      </c>
      <c r="E14" s="241" t="s">
        <v>43</v>
      </c>
      <c r="F14" s="242"/>
      <c r="M14" s="244" t="s">
        <v>1</v>
      </c>
      <c r="N14" s="244" t="s">
        <v>15</v>
      </c>
      <c r="O14" s="26">
        <f>O38/N38</f>
        <v>1</v>
      </c>
      <c r="P14" s="245"/>
      <c r="Q14" s="246"/>
      <c r="R14" s="129"/>
      <c r="S14" s="242"/>
    </row>
    <row r="15" spans="1:17" ht="21.75" customHeight="1">
      <c r="A15" s="62" t="s">
        <v>3</v>
      </c>
      <c r="B15" s="276" t="s">
        <v>191</v>
      </c>
      <c r="C15" s="277"/>
      <c r="D15" s="6"/>
      <c r="E15" s="137"/>
      <c r="G15" s="189"/>
      <c r="M15" s="58" t="s">
        <v>0</v>
      </c>
      <c r="N15" s="48">
        <v>24</v>
      </c>
      <c r="O15" s="47">
        <f>IF(OR(D15=M15,D15=""),N15,0)</f>
        <v>24</v>
      </c>
      <c r="P15" s="160"/>
      <c r="Q15" s="162"/>
    </row>
    <row r="16" spans="1:15" s="153" customFormat="1" ht="21.75" customHeight="1">
      <c r="A16" s="145" t="s">
        <v>6</v>
      </c>
      <c r="B16" s="278" t="s">
        <v>192</v>
      </c>
      <c r="C16" s="279"/>
      <c r="D16" s="149"/>
      <c r="E16" s="146"/>
      <c r="G16" s="189"/>
      <c r="M16" s="160" t="s">
        <v>0</v>
      </c>
      <c r="N16" s="48">
        <v>24</v>
      </c>
      <c r="O16" s="47">
        <f aca="true" t="shared" si="0" ref="O16:O35">IF(OR(D16=M16,D16=""),N16,0)</f>
        <v>24</v>
      </c>
    </row>
    <row r="17" spans="1:15" s="64" customFormat="1" ht="21.75" customHeight="1">
      <c r="A17" s="62" t="s">
        <v>7</v>
      </c>
      <c r="B17" s="171" t="s">
        <v>150</v>
      </c>
      <c r="C17" s="147"/>
      <c r="D17" s="6"/>
      <c r="E17" s="137"/>
      <c r="G17" s="189"/>
      <c r="M17" s="164"/>
      <c r="N17" s="48"/>
      <c r="O17" s="47">
        <f t="shared" si="0"/>
        <v>0</v>
      </c>
    </row>
    <row r="18" spans="1:15" s="153" customFormat="1" ht="21.75" customHeight="1">
      <c r="A18" s="145" t="s">
        <v>122</v>
      </c>
      <c r="B18" s="235" t="s">
        <v>247</v>
      </c>
      <c r="C18" s="148"/>
      <c r="D18" s="149"/>
      <c r="E18" s="146"/>
      <c r="G18" s="189"/>
      <c r="M18" s="160" t="s">
        <v>0</v>
      </c>
      <c r="N18" s="48">
        <v>24</v>
      </c>
      <c r="O18" s="47">
        <f t="shared" si="0"/>
        <v>24</v>
      </c>
    </row>
    <row r="19" spans="1:15" s="64" customFormat="1" ht="21.75" customHeight="1">
      <c r="A19" s="62" t="s">
        <v>123</v>
      </c>
      <c r="B19" s="280" t="s">
        <v>151</v>
      </c>
      <c r="C19" s="281"/>
      <c r="D19" s="6"/>
      <c r="E19" s="137"/>
      <c r="G19" s="189"/>
      <c r="M19" s="161" t="s">
        <v>0</v>
      </c>
      <c r="N19" s="48">
        <v>24</v>
      </c>
      <c r="O19" s="47">
        <f t="shared" si="0"/>
        <v>24</v>
      </c>
    </row>
    <row r="20" spans="1:15" s="153" customFormat="1" ht="21.75" customHeight="1">
      <c r="A20" s="145" t="s">
        <v>124</v>
      </c>
      <c r="B20" s="282" t="s">
        <v>152</v>
      </c>
      <c r="C20" s="283"/>
      <c r="D20" s="149"/>
      <c r="E20" s="146"/>
      <c r="G20" s="189"/>
      <c r="M20" s="197" t="s">
        <v>0</v>
      </c>
      <c r="N20" s="48">
        <v>24</v>
      </c>
      <c r="O20" s="47">
        <f t="shared" si="0"/>
        <v>24</v>
      </c>
    </row>
    <row r="21" spans="1:15" s="64" customFormat="1" ht="21.75" customHeight="1">
      <c r="A21" s="62" t="s">
        <v>125</v>
      </c>
      <c r="B21" s="280" t="s">
        <v>248</v>
      </c>
      <c r="C21" s="281"/>
      <c r="D21" s="6"/>
      <c r="E21" s="137"/>
      <c r="G21" s="189"/>
      <c r="M21" s="164" t="s">
        <v>0</v>
      </c>
      <c r="N21" s="48">
        <v>24</v>
      </c>
      <c r="O21" s="47">
        <f t="shared" si="0"/>
        <v>24</v>
      </c>
    </row>
    <row r="22" spans="1:15" s="153" customFormat="1" ht="21.75" customHeight="1">
      <c r="A22" s="145" t="s">
        <v>126</v>
      </c>
      <c r="B22" s="282" t="s">
        <v>153</v>
      </c>
      <c r="C22" s="283"/>
      <c r="D22" s="149"/>
      <c r="E22" s="146"/>
      <c r="G22" s="189"/>
      <c r="M22" s="197" t="s">
        <v>0</v>
      </c>
      <c r="N22" s="48">
        <v>24</v>
      </c>
      <c r="O22" s="47">
        <f t="shared" si="0"/>
        <v>24</v>
      </c>
    </row>
    <row r="23" spans="1:15" s="64" customFormat="1" ht="21.75" customHeight="1">
      <c r="A23" s="62" t="s">
        <v>127</v>
      </c>
      <c r="B23" s="280" t="s">
        <v>184</v>
      </c>
      <c r="C23" s="281"/>
      <c r="D23" s="6"/>
      <c r="E23" s="137"/>
      <c r="G23" s="189"/>
      <c r="M23" s="164" t="s">
        <v>0</v>
      </c>
      <c r="N23" s="48">
        <v>24</v>
      </c>
      <c r="O23" s="47">
        <f t="shared" si="0"/>
        <v>24</v>
      </c>
    </row>
    <row r="24" spans="1:15" s="64" customFormat="1" ht="21.75" customHeight="1">
      <c r="A24" s="145" t="s">
        <v>128</v>
      </c>
      <c r="B24" s="282" t="s">
        <v>155</v>
      </c>
      <c r="C24" s="283"/>
      <c r="D24" s="149"/>
      <c r="E24" s="146"/>
      <c r="G24" s="189"/>
      <c r="M24" s="164" t="s">
        <v>0</v>
      </c>
      <c r="N24" s="48">
        <v>24</v>
      </c>
      <c r="O24" s="47">
        <f t="shared" si="0"/>
        <v>24</v>
      </c>
    </row>
    <row r="25" spans="1:15" s="64" customFormat="1" ht="21.75" customHeight="1">
      <c r="A25" s="62" t="s">
        <v>162</v>
      </c>
      <c r="B25" s="280" t="s">
        <v>154</v>
      </c>
      <c r="C25" s="281"/>
      <c r="D25" s="6"/>
      <c r="E25" s="137"/>
      <c r="G25" s="189"/>
      <c r="M25" s="164" t="s">
        <v>0</v>
      </c>
      <c r="N25" s="48">
        <v>24</v>
      </c>
      <c r="O25" s="47">
        <f t="shared" si="0"/>
        <v>24</v>
      </c>
    </row>
    <row r="26" spans="1:15" s="64" customFormat="1" ht="21.75" customHeight="1">
      <c r="A26" s="145" t="s">
        <v>163</v>
      </c>
      <c r="B26" s="282" t="s">
        <v>156</v>
      </c>
      <c r="C26" s="283"/>
      <c r="D26" s="149"/>
      <c r="E26" s="146"/>
      <c r="G26" s="189"/>
      <c r="M26" s="164" t="s">
        <v>0</v>
      </c>
      <c r="N26" s="48">
        <v>24</v>
      </c>
      <c r="O26" s="47">
        <f t="shared" si="0"/>
        <v>24</v>
      </c>
    </row>
    <row r="27" spans="1:15" s="182" customFormat="1" ht="21.75" customHeight="1">
      <c r="A27" s="62" t="s">
        <v>182</v>
      </c>
      <c r="B27" s="280" t="s">
        <v>158</v>
      </c>
      <c r="C27" s="281"/>
      <c r="D27" s="6"/>
      <c r="E27" s="137"/>
      <c r="G27" s="189"/>
      <c r="M27" s="199" t="s">
        <v>0</v>
      </c>
      <c r="N27" s="48">
        <v>24</v>
      </c>
      <c r="O27" s="47">
        <f t="shared" si="0"/>
        <v>24</v>
      </c>
    </row>
    <row r="28" spans="1:16" s="64" customFormat="1" ht="25.5" customHeight="1">
      <c r="A28" s="145" t="s">
        <v>8</v>
      </c>
      <c r="B28" s="278" t="s">
        <v>267</v>
      </c>
      <c r="C28" s="279"/>
      <c r="D28" s="149"/>
      <c r="E28" s="146"/>
      <c r="G28" s="189"/>
      <c r="M28" s="164" t="s">
        <v>0</v>
      </c>
      <c r="N28" s="48">
        <v>24</v>
      </c>
      <c r="O28" s="47">
        <f t="shared" si="0"/>
        <v>24</v>
      </c>
      <c r="P28" s="164"/>
    </row>
    <row r="29" spans="1:15" s="64" customFormat="1" ht="21.75" customHeight="1">
      <c r="A29" s="62" t="s">
        <v>9</v>
      </c>
      <c r="B29" s="276" t="s">
        <v>157</v>
      </c>
      <c r="C29" s="277"/>
      <c r="D29" s="6"/>
      <c r="E29" s="137"/>
      <c r="M29" s="164" t="s">
        <v>0</v>
      </c>
      <c r="N29" s="48">
        <v>18</v>
      </c>
      <c r="O29" s="47">
        <f t="shared" si="0"/>
        <v>18</v>
      </c>
    </row>
    <row r="30" spans="1:15" s="64" customFormat="1" ht="21.75" customHeight="1">
      <c r="A30" s="145" t="s">
        <v>144</v>
      </c>
      <c r="B30" s="176" t="s">
        <v>193</v>
      </c>
      <c r="C30" s="173"/>
      <c r="D30" s="149"/>
      <c r="E30" s="146"/>
      <c r="M30" s="164" t="s">
        <v>0</v>
      </c>
      <c r="N30" s="48">
        <v>18</v>
      </c>
      <c r="O30" s="47">
        <f t="shared" si="0"/>
        <v>18</v>
      </c>
    </row>
    <row r="31" spans="1:15" s="64" customFormat="1" ht="21.75" customHeight="1">
      <c r="A31" s="62" t="s">
        <v>145</v>
      </c>
      <c r="B31" s="175" t="s">
        <v>159</v>
      </c>
      <c r="C31" s="172"/>
      <c r="D31" s="6"/>
      <c r="E31" s="137"/>
      <c r="M31" s="164" t="s">
        <v>0</v>
      </c>
      <c r="N31" s="48">
        <v>18</v>
      </c>
      <c r="O31" s="47">
        <f t="shared" si="0"/>
        <v>18</v>
      </c>
    </row>
    <row r="32" spans="1:15" s="64" customFormat="1" ht="21.75" customHeight="1">
      <c r="A32" s="145" t="s">
        <v>146</v>
      </c>
      <c r="B32" s="174" t="s">
        <v>160</v>
      </c>
      <c r="C32" s="173"/>
      <c r="D32" s="149"/>
      <c r="E32" s="146"/>
      <c r="M32" s="164" t="s">
        <v>0</v>
      </c>
      <c r="N32" s="48">
        <v>18</v>
      </c>
      <c r="O32" s="47">
        <f t="shared" si="0"/>
        <v>18</v>
      </c>
    </row>
    <row r="33" spans="1:15" s="64" customFormat="1" ht="21.75" customHeight="1">
      <c r="A33" s="62" t="s">
        <v>147</v>
      </c>
      <c r="B33" s="175" t="s">
        <v>161</v>
      </c>
      <c r="C33" s="172"/>
      <c r="D33" s="6"/>
      <c r="E33" s="137"/>
      <c r="M33" s="164" t="s">
        <v>0</v>
      </c>
      <c r="N33" s="48">
        <v>18</v>
      </c>
      <c r="O33" s="47">
        <f t="shared" si="0"/>
        <v>18</v>
      </c>
    </row>
    <row r="34" spans="1:15" s="64" customFormat="1" ht="21.75" customHeight="1">
      <c r="A34" s="145" t="s">
        <v>148</v>
      </c>
      <c r="B34" s="195" t="s">
        <v>196</v>
      </c>
      <c r="C34" s="193"/>
      <c r="D34" s="149"/>
      <c r="E34" s="146"/>
      <c r="G34" s="164"/>
      <c r="M34" s="164" t="s">
        <v>0</v>
      </c>
      <c r="N34" s="48">
        <v>18</v>
      </c>
      <c r="O34" s="47">
        <f t="shared" si="0"/>
        <v>18</v>
      </c>
    </row>
    <row r="35" spans="1:15" s="64" customFormat="1" ht="21.75" customHeight="1">
      <c r="A35" s="62" t="s">
        <v>164</v>
      </c>
      <c r="B35" s="192" t="s">
        <v>197</v>
      </c>
      <c r="C35" s="194"/>
      <c r="D35" s="6"/>
      <c r="E35" s="137"/>
      <c r="M35" s="161" t="s">
        <v>0</v>
      </c>
      <c r="N35" s="48">
        <v>18</v>
      </c>
      <c r="O35" s="47">
        <f t="shared" si="0"/>
        <v>18</v>
      </c>
    </row>
    <row r="36" spans="1:15" s="64" customFormat="1" ht="21.75" customHeight="1">
      <c r="A36" s="145" t="s">
        <v>198</v>
      </c>
      <c r="B36" s="267" t="s">
        <v>268</v>
      </c>
      <c r="C36" s="193"/>
      <c r="D36" s="149"/>
      <c r="E36" s="146"/>
      <c r="M36" s="161" t="s">
        <v>0</v>
      </c>
      <c r="N36" s="48">
        <v>18</v>
      </c>
      <c r="O36" s="47">
        <f>IF(OR(D36=M36,D36=""),N36,0)</f>
        <v>18</v>
      </c>
    </row>
    <row r="37" spans="1:15" s="64" customFormat="1" ht="21.75" customHeight="1">
      <c r="A37" s="145" t="s">
        <v>149</v>
      </c>
      <c r="B37" s="278" t="s">
        <v>129</v>
      </c>
      <c r="C37" s="279"/>
      <c r="D37" s="149"/>
      <c r="E37" s="146"/>
      <c r="G37" s="66"/>
      <c r="M37" s="64" t="s">
        <v>0</v>
      </c>
      <c r="N37" s="153">
        <v>32</v>
      </c>
      <c r="O37" s="47">
        <f>IF(OR(D37=M37,D37=""),N37,0)</f>
        <v>32</v>
      </c>
    </row>
    <row r="38" spans="5:17" s="153" customFormat="1" ht="12.75">
      <c r="E38" s="156"/>
      <c r="M38" s="160"/>
      <c r="N38" s="160">
        <f>SUM(N15:N37)</f>
        <v>488</v>
      </c>
      <c r="O38" s="160">
        <f>SUM(O15:O37)</f>
        <v>488</v>
      </c>
      <c r="P38" s="160"/>
      <c r="Q38" s="162"/>
    </row>
    <row r="39" spans="1:17" s="48" customFormat="1" ht="21.75" customHeight="1">
      <c r="A39" s="52" t="s">
        <v>130</v>
      </c>
      <c r="B39" s="53"/>
      <c r="C39" s="53"/>
      <c r="D39" s="53"/>
      <c r="E39" s="135"/>
      <c r="M39" s="160"/>
      <c r="N39" s="160"/>
      <c r="O39" s="180"/>
      <c r="P39" s="68"/>
      <c r="Q39" s="69"/>
    </row>
    <row r="40" spans="1:17" ht="3" customHeight="1">
      <c r="A40" s="55"/>
      <c r="B40" s="54"/>
      <c r="C40" s="54"/>
      <c r="D40" s="54"/>
      <c r="E40" s="136"/>
      <c r="M40" s="153"/>
      <c r="N40" s="153"/>
      <c r="O40" s="153"/>
      <c r="P40" s="153"/>
      <c r="Q40" s="69"/>
    </row>
    <row r="41" spans="1:17" s="243" customFormat="1" ht="21" customHeight="1">
      <c r="A41" s="239"/>
      <c r="B41" s="239"/>
      <c r="C41" s="239"/>
      <c r="D41" s="240" t="s">
        <v>2</v>
      </c>
      <c r="E41" s="241" t="s">
        <v>43</v>
      </c>
      <c r="F41" s="242"/>
      <c r="M41" s="244" t="s">
        <v>1</v>
      </c>
      <c r="N41" s="244" t="s">
        <v>15</v>
      </c>
      <c r="O41" s="26">
        <f>O46/N46</f>
        <v>1</v>
      </c>
      <c r="P41" s="245"/>
      <c r="Q41" s="246"/>
    </row>
    <row r="42" spans="1:17" ht="27" customHeight="1">
      <c r="A42" s="62" t="s">
        <v>10</v>
      </c>
      <c r="B42" s="284" t="s">
        <v>131</v>
      </c>
      <c r="C42" s="285"/>
      <c r="D42" s="6"/>
      <c r="E42" s="138"/>
      <c r="M42" s="58" t="s">
        <v>0</v>
      </c>
      <c r="N42" s="48">
        <v>4</v>
      </c>
      <c r="O42" s="47">
        <f>IF(OR(D42=M42,D42=""),N42,0)</f>
        <v>4</v>
      </c>
      <c r="P42" s="160"/>
      <c r="Q42" s="162"/>
    </row>
    <row r="43" spans="1:15" s="153" customFormat="1" ht="27" customHeight="1">
      <c r="A43" s="145" t="s">
        <v>11</v>
      </c>
      <c r="B43" s="286" t="s">
        <v>101</v>
      </c>
      <c r="C43" s="287"/>
      <c r="D43" s="149"/>
      <c r="E43" s="150"/>
      <c r="M43" s="160" t="s">
        <v>0</v>
      </c>
      <c r="N43" s="48">
        <v>4</v>
      </c>
      <c r="O43" s="47">
        <f>IF(OR(D43=M43,D43=""),N43,0)</f>
        <v>4</v>
      </c>
    </row>
    <row r="44" spans="1:17" ht="25.5" customHeight="1">
      <c r="A44" s="62" t="s">
        <v>142</v>
      </c>
      <c r="B44" s="284" t="s">
        <v>132</v>
      </c>
      <c r="C44" s="285"/>
      <c r="D44" s="6"/>
      <c r="E44" s="138"/>
      <c r="M44" s="160" t="s">
        <v>0</v>
      </c>
      <c r="N44" s="48">
        <v>4</v>
      </c>
      <c r="O44" s="47">
        <f>IF(OR(D44=M44,D44=""),N44,0)</f>
        <v>4</v>
      </c>
      <c r="P44" s="64"/>
      <c r="Q44" s="64"/>
    </row>
    <row r="45" spans="1:15" s="153" customFormat="1" ht="30" customHeight="1">
      <c r="A45" s="145" t="s">
        <v>143</v>
      </c>
      <c r="B45" s="286" t="s">
        <v>133</v>
      </c>
      <c r="C45" s="287"/>
      <c r="D45" s="149"/>
      <c r="E45" s="150"/>
      <c r="M45" s="160" t="s">
        <v>0</v>
      </c>
      <c r="N45" s="48">
        <v>4</v>
      </c>
      <c r="O45" s="47">
        <f>IF(OR(D45=M45,D45=""),N45,0)</f>
        <v>4</v>
      </c>
    </row>
    <row r="46" spans="5:15" s="153" customFormat="1" ht="19.5" customHeight="1">
      <c r="E46" s="156"/>
      <c r="M46" s="160"/>
      <c r="N46" s="153">
        <f>SUM(N42:N45)</f>
        <v>16</v>
      </c>
      <c r="O46" s="153">
        <f>SUM(O42:O45)</f>
        <v>16</v>
      </c>
    </row>
    <row r="47" spans="1:20" ht="20.25" customHeight="1">
      <c r="A47" s="52" t="s">
        <v>134</v>
      </c>
      <c r="B47" s="53"/>
      <c r="C47" s="53"/>
      <c r="D47" s="53"/>
      <c r="E47" s="135"/>
      <c r="M47" s="160"/>
      <c r="N47" s="153"/>
      <c r="O47" s="153"/>
      <c r="P47" s="153"/>
      <c r="Q47" s="153"/>
      <c r="R47" s="153"/>
      <c r="S47" s="153"/>
      <c r="T47" s="153"/>
    </row>
    <row r="48" spans="13:20" ht="12.75">
      <c r="M48" s="160"/>
      <c r="N48" s="153"/>
      <c r="O48" s="153"/>
      <c r="P48" s="153"/>
      <c r="Q48" s="153"/>
      <c r="R48" s="153"/>
      <c r="S48" s="153"/>
      <c r="T48" s="153"/>
    </row>
    <row r="49" spans="1:20" s="243" customFormat="1" ht="23.25" customHeight="1">
      <c r="A49" s="239"/>
      <c r="B49" s="239"/>
      <c r="C49" s="239"/>
      <c r="D49" s="240" t="s">
        <v>2</v>
      </c>
      <c r="E49" s="241" t="s">
        <v>43</v>
      </c>
      <c r="F49" s="242"/>
      <c r="M49" s="244" t="s">
        <v>1</v>
      </c>
      <c r="N49" s="244" t="s">
        <v>15</v>
      </c>
      <c r="O49" s="26">
        <f>O54/N54</f>
        <v>1</v>
      </c>
      <c r="P49" s="163"/>
      <c r="Q49" s="163"/>
      <c r="R49" s="163"/>
      <c r="S49" s="163"/>
      <c r="T49" s="163"/>
    </row>
    <row r="50" spans="1:20" s="229" customFormat="1" ht="24.75" customHeight="1">
      <c r="A50" s="145" t="s">
        <v>12</v>
      </c>
      <c r="B50" s="292" t="s">
        <v>250</v>
      </c>
      <c r="C50" s="293"/>
      <c r="D50" s="149"/>
      <c r="E50" s="232"/>
      <c r="F50" s="231"/>
      <c r="M50" s="58" t="s">
        <v>0</v>
      </c>
      <c r="N50" s="58">
        <v>24</v>
      </c>
      <c r="O50" s="58">
        <f>IF(OR(D50=M50,D50=""),N50,0)</f>
        <v>24</v>
      </c>
      <c r="P50" s="230"/>
      <c r="Q50" s="230"/>
      <c r="R50" s="230"/>
      <c r="S50" s="230"/>
      <c r="T50" s="230"/>
    </row>
    <row r="51" spans="1:20" ht="22.5" customHeight="1">
      <c r="A51" s="62" t="s">
        <v>13</v>
      </c>
      <c r="B51" s="151" t="s">
        <v>135</v>
      </c>
      <c r="C51" s="152"/>
      <c r="D51" s="6"/>
      <c r="E51" s="138"/>
      <c r="G51" s="61"/>
      <c r="M51" s="58" t="s">
        <v>0</v>
      </c>
      <c r="N51" s="48">
        <v>32</v>
      </c>
      <c r="O51" s="47">
        <f>IF(OR(D51=M51,D51=""),N51,0)</f>
        <v>32</v>
      </c>
      <c r="P51" s="153"/>
      <c r="Q51" s="153"/>
      <c r="R51" s="153"/>
      <c r="S51" s="153"/>
      <c r="T51" s="153"/>
    </row>
    <row r="52" spans="1:20" ht="26.25" customHeight="1">
      <c r="A52" s="145" t="s">
        <v>14</v>
      </c>
      <c r="B52" s="290" t="s">
        <v>103</v>
      </c>
      <c r="C52" s="291"/>
      <c r="D52" s="149"/>
      <c r="E52" s="150"/>
      <c r="G52" s="61"/>
      <c r="M52" s="58" t="s">
        <v>0</v>
      </c>
      <c r="N52" s="48">
        <v>24</v>
      </c>
      <c r="O52" s="47">
        <f>IF(OR(D52=M52,D52=""),N52,0)</f>
        <v>24</v>
      </c>
      <c r="P52" s="153"/>
      <c r="Q52" s="153"/>
      <c r="R52" s="153"/>
      <c r="S52" s="153"/>
      <c r="T52" s="153"/>
    </row>
    <row r="53" spans="1:20" ht="17.25" customHeight="1">
      <c r="A53" s="62" t="s">
        <v>102</v>
      </c>
      <c r="B53" s="63" t="s">
        <v>165</v>
      </c>
      <c r="C53" s="64"/>
      <c r="D53" s="6"/>
      <c r="E53" s="138"/>
      <c r="G53" s="61"/>
      <c r="M53" s="58" t="s">
        <v>0</v>
      </c>
      <c r="N53" s="48">
        <v>24</v>
      </c>
      <c r="O53" s="47">
        <f>IF(OR(D53=M53,D53=""),N53,0)</f>
        <v>24</v>
      </c>
      <c r="P53" s="197"/>
      <c r="Q53" s="162"/>
      <c r="R53" s="181"/>
      <c r="S53" s="153"/>
      <c r="T53" s="153"/>
    </row>
    <row r="54" spans="1:20" s="48" customFormat="1" ht="12.75">
      <c r="A54" s="47"/>
      <c r="B54" s="47"/>
      <c r="C54" s="47"/>
      <c r="D54" s="47"/>
      <c r="E54" s="134"/>
      <c r="M54" s="160"/>
      <c r="N54" s="160">
        <f>SUM(N50:N53)</f>
        <v>104</v>
      </c>
      <c r="O54" s="160">
        <f>SUM(O50:O53)</f>
        <v>104</v>
      </c>
      <c r="P54" s="160"/>
      <c r="Q54" s="162"/>
      <c r="R54" s="153"/>
      <c r="S54" s="153"/>
      <c r="T54" s="153"/>
    </row>
    <row r="55" spans="1:20" s="48" customFormat="1" ht="12.75">
      <c r="A55" s="47"/>
      <c r="B55" s="47"/>
      <c r="C55" s="47"/>
      <c r="D55" s="47"/>
      <c r="E55" s="134"/>
      <c r="M55" s="160"/>
      <c r="N55" s="160"/>
      <c r="O55" s="180"/>
      <c r="P55" s="160"/>
      <c r="Q55" s="162"/>
      <c r="R55" s="153"/>
      <c r="S55" s="153"/>
      <c r="T55" s="153"/>
    </row>
    <row r="56" spans="1:20" ht="18.75" customHeight="1">
      <c r="A56" s="52" t="s">
        <v>136</v>
      </c>
      <c r="B56" s="53"/>
      <c r="C56" s="53"/>
      <c r="D56" s="53"/>
      <c r="E56" s="135"/>
      <c r="M56" s="153"/>
      <c r="N56" s="153"/>
      <c r="O56" s="153"/>
      <c r="P56" s="153"/>
      <c r="Q56" s="162"/>
      <c r="R56" s="153"/>
      <c r="S56" s="153"/>
      <c r="T56" s="153"/>
    </row>
    <row r="57" spans="13:20" ht="12.75">
      <c r="M57" s="160"/>
      <c r="N57" s="153"/>
      <c r="O57" s="153"/>
      <c r="P57" s="160"/>
      <c r="Q57" s="162"/>
      <c r="R57" s="153"/>
      <c r="S57" s="153"/>
      <c r="T57" s="153"/>
    </row>
    <row r="58" spans="1:20" s="243" customFormat="1" ht="23.25" customHeight="1">
      <c r="A58" s="239"/>
      <c r="B58" s="239"/>
      <c r="C58" s="239"/>
      <c r="D58" s="240" t="s">
        <v>2</v>
      </c>
      <c r="E58" s="241" t="s">
        <v>43</v>
      </c>
      <c r="F58" s="242"/>
      <c r="M58" s="244" t="s">
        <v>1</v>
      </c>
      <c r="N58" s="244" t="s">
        <v>15</v>
      </c>
      <c r="O58" s="26">
        <f>O66/N66</f>
        <v>1</v>
      </c>
      <c r="P58" s="163"/>
      <c r="Q58" s="163"/>
      <c r="R58" s="163"/>
      <c r="S58" s="163"/>
      <c r="T58" s="163"/>
    </row>
    <row r="59" spans="1:17" s="153" customFormat="1" ht="33" customHeight="1">
      <c r="A59" s="145" t="s">
        <v>17</v>
      </c>
      <c r="B59" s="290" t="s">
        <v>251</v>
      </c>
      <c r="C59" s="291"/>
      <c r="D59" s="149"/>
      <c r="E59" s="150"/>
      <c r="G59" s="190"/>
      <c r="M59" s="58" t="s">
        <v>0</v>
      </c>
      <c r="N59" s="153">
        <v>32</v>
      </c>
      <c r="O59" s="47">
        <f>IF(OR(D59=M59,D59=""),N59,0)</f>
        <v>32</v>
      </c>
      <c r="P59" s="160"/>
      <c r="Q59" s="162"/>
    </row>
    <row r="60" spans="1:20" ht="33" customHeight="1">
      <c r="A60" s="62" t="s">
        <v>18</v>
      </c>
      <c r="B60" s="288" t="s">
        <v>166</v>
      </c>
      <c r="C60" s="289"/>
      <c r="D60" s="6"/>
      <c r="E60" s="138"/>
      <c r="F60" s="153"/>
      <c r="G60" s="189"/>
      <c r="M60" s="58" t="s">
        <v>0</v>
      </c>
      <c r="N60" s="153">
        <v>32</v>
      </c>
      <c r="O60" s="47">
        <f aca="true" t="shared" si="1" ref="O60:O65">IF(OR(D60=M60,D60=""),N60,0)</f>
        <v>32</v>
      </c>
      <c r="P60" s="160"/>
      <c r="Q60" s="162"/>
      <c r="R60" s="153"/>
      <c r="S60" s="153"/>
      <c r="T60" s="153"/>
    </row>
    <row r="61" spans="1:20" ht="23.25" customHeight="1">
      <c r="A61" s="145" t="s">
        <v>185</v>
      </c>
      <c r="B61" s="290" t="s">
        <v>137</v>
      </c>
      <c r="C61" s="291"/>
      <c r="D61" s="149"/>
      <c r="E61" s="150"/>
      <c r="F61" s="153"/>
      <c r="M61" s="58"/>
      <c r="N61" s="153"/>
      <c r="P61" s="153"/>
      <c r="Q61" s="153"/>
      <c r="R61" s="153"/>
      <c r="S61" s="153"/>
      <c r="T61" s="153"/>
    </row>
    <row r="62" spans="1:20" ht="27" customHeight="1">
      <c r="A62" s="62" t="s">
        <v>186</v>
      </c>
      <c r="B62" s="170" t="s">
        <v>168</v>
      </c>
      <c r="C62" s="64"/>
      <c r="D62" s="6"/>
      <c r="E62" s="138"/>
      <c r="F62" s="153"/>
      <c r="G62" s="189"/>
      <c r="M62" s="58" t="s">
        <v>0</v>
      </c>
      <c r="N62" s="153">
        <v>24</v>
      </c>
      <c r="O62" s="47">
        <f t="shared" si="1"/>
        <v>24</v>
      </c>
      <c r="P62" s="153"/>
      <c r="Q62" s="153"/>
      <c r="R62" s="153"/>
      <c r="S62" s="153"/>
      <c r="T62" s="153"/>
    </row>
    <row r="63" spans="1:20" s="54" customFormat="1" ht="27" customHeight="1">
      <c r="A63" s="145" t="s">
        <v>187</v>
      </c>
      <c r="B63" s="294" t="s">
        <v>190</v>
      </c>
      <c r="C63" s="295"/>
      <c r="D63" s="149"/>
      <c r="E63" s="150"/>
      <c r="F63" s="153"/>
      <c r="G63" s="189"/>
      <c r="M63" s="58" t="s">
        <v>0</v>
      </c>
      <c r="N63" s="153">
        <v>24</v>
      </c>
      <c r="O63" s="47">
        <f t="shared" si="1"/>
        <v>24</v>
      </c>
      <c r="P63" s="198"/>
      <c r="Q63" s="198"/>
      <c r="R63" s="198"/>
      <c r="S63" s="198"/>
      <c r="T63" s="198"/>
    </row>
    <row r="64" spans="1:20" ht="27" customHeight="1">
      <c r="A64" s="62" t="s">
        <v>188</v>
      </c>
      <c r="B64" s="178" t="s">
        <v>259</v>
      </c>
      <c r="C64" s="178"/>
      <c r="D64" s="6"/>
      <c r="E64" s="138"/>
      <c r="F64" s="153"/>
      <c r="M64" s="58" t="s">
        <v>0</v>
      </c>
      <c r="N64" s="153">
        <v>6</v>
      </c>
      <c r="O64" s="47">
        <f t="shared" si="1"/>
        <v>6</v>
      </c>
      <c r="P64" s="153"/>
      <c r="Q64" s="153"/>
      <c r="R64" s="153"/>
      <c r="S64" s="197"/>
      <c r="T64" s="153"/>
    </row>
    <row r="65" spans="1:20" ht="27" customHeight="1">
      <c r="A65" s="145" t="s">
        <v>189</v>
      </c>
      <c r="B65" s="294" t="s">
        <v>258</v>
      </c>
      <c r="C65" s="295"/>
      <c r="D65" s="149"/>
      <c r="E65" s="150"/>
      <c r="F65" s="153"/>
      <c r="M65" s="58" t="s">
        <v>0</v>
      </c>
      <c r="N65" s="153">
        <v>6</v>
      </c>
      <c r="O65" s="47">
        <f t="shared" si="1"/>
        <v>6</v>
      </c>
      <c r="P65" s="197"/>
      <c r="Q65" s="162"/>
      <c r="R65" s="181"/>
      <c r="S65" s="153"/>
      <c r="T65" s="153"/>
    </row>
    <row r="66" spans="4:20" ht="17.25" customHeight="1">
      <c r="D66" s="258"/>
      <c r="M66" s="153"/>
      <c r="N66" s="153">
        <f>SUM(N59:N65)</f>
        <v>124</v>
      </c>
      <c r="O66" s="153">
        <f>SUM(O59:O65)</f>
        <v>124</v>
      </c>
      <c r="P66" s="153"/>
      <c r="Q66" s="162"/>
      <c r="R66" s="153"/>
      <c r="S66" s="153"/>
      <c r="T66" s="153"/>
    </row>
    <row r="67" spans="1:20" ht="19.5" customHeight="1">
      <c r="A67" s="52" t="s">
        <v>139</v>
      </c>
      <c r="B67" s="53"/>
      <c r="C67" s="53"/>
      <c r="D67" s="53"/>
      <c r="E67" s="135"/>
      <c r="M67" s="160"/>
      <c r="N67" s="153"/>
      <c r="O67" s="153"/>
      <c r="P67" s="160"/>
      <c r="Q67" s="162"/>
      <c r="R67" s="153"/>
      <c r="S67" s="153"/>
      <c r="T67" s="153"/>
    </row>
    <row r="68" spans="13:20" ht="12.75">
      <c r="M68" s="160"/>
      <c r="N68" s="153"/>
      <c r="O68" s="153"/>
      <c r="P68" s="160"/>
      <c r="Q68" s="162"/>
      <c r="R68" s="153"/>
      <c r="S68" s="153"/>
      <c r="T68" s="153"/>
    </row>
    <row r="69" spans="1:20" s="243" customFormat="1" ht="23.25" customHeight="1">
      <c r="A69" s="239"/>
      <c r="B69" s="239"/>
      <c r="C69" s="239"/>
      <c r="D69" s="240" t="s">
        <v>2</v>
      </c>
      <c r="E69" s="241" t="s">
        <v>43</v>
      </c>
      <c r="F69" s="242"/>
      <c r="M69" s="244" t="s">
        <v>1</v>
      </c>
      <c r="N69" s="244" t="s">
        <v>15</v>
      </c>
      <c r="O69" s="26">
        <f>O90/N90</f>
        <v>1.075</v>
      </c>
      <c r="P69" s="163"/>
      <c r="Q69" s="163"/>
      <c r="R69" s="163"/>
      <c r="S69" s="163"/>
      <c r="T69" s="163"/>
    </row>
    <row r="70" spans="1:15" s="153" customFormat="1" ht="25.5" customHeight="1">
      <c r="A70" s="145" t="s">
        <v>19</v>
      </c>
      <c r="B70" s="290" t="s">
        <v>272</v>
      </c>
      <c r="C70" s="291"/>
      <c r="D70" s="149"/>
      <c r="E70" s="183"/>
      <c r="F70" s="169"/>
      <c r="G70" s="190"/>
      <c r="M70" s="58" t="s">
        <v>0</v>
      </c>
      <c r="N70" s="169">
        <v>24</v>
      </c>
      <c r="O70" s="47">
        <f>IF(OR(D70=M70,D70=""),N70,0)</f>
        <v>24</v>
      </c>
    </row>
    <row r="71" spans="1:17" s="153" customFormat="1" ht="25.5" customHeight="1">
      <c r="A71" s="145" t="s">
        <v>20</v>
      </c>
      <c r="B71" s="290" t="s">
        <v>170</v>
      </c>
      <c r="C71" s="291"/>
      <c r="D71" s="149"/>
      <c r="E71" s="177"/>
      <c r="M71" s="58" t="s">
        <v>0</v>
      </c>
      <c r="N71" s="153">
        <v>24</v>
      </c>
      <c r="O71" s="47">
        <f aca="true" t="shared" si="2" ref="O71:O89">IF(OR(D71=M71,D71=""),N71,0)</f>
        <v>24</v>
      </c>
      <c r="P71" s="160"/>
      <c r="Q71" s="162"/>
    </row>
    <row r="72" spans="1:20" ht="25.5" customHeight="1">
      <c r="A72" s="62" t="s">
        <v>21</v>
      </c>
      <c r="B72" s="288" t="s">
        <v>257</v>
      </c>
      <c r="C72" s="289"/>
      <c r="D72" s="6"/>
      <c r="E72" s="184"/>
      <c r="F72" s="169"/>
      <c r="G72" s="191"/>
      <c r="M72" s="58" t="s">
        <v>0</v>
      </c>
      <c r="N72" s="169">
        <v>32</v>
      </c>
      <c r="O72" s="47">
        <f t="shared" si="2"/>
        <v>32</v>
      </c>
      <c r="P72" s="160"/>
      <c r="Q72" s="162"/>
      <c r="R72" s="153"/>
      <c r="S72" s="153"/>
      <c r="T72" s="153"/>
    </row>
    <row r="73" spans="1:17" s="153" customFormat="1" ht="25.5" customHeight="1">
      <c r="A73" s="145" t="s">
        <v>104</v>
      </c>
      <c r="B73" s="165" t="s">
        <v>177</v>
      </c>
      <c r="C73" s="157"/>
      <c r="D73" s="149"/>
      <c r="E73" s="177"/>
      <c r="F73" s="196"/>
      <c r="M73" s="58" t="s">
        <v>0</v>
      </c>
      <c r="N73" s="196">
        <v>24</v>
      </c>
      <c r="O73" s="47">
        <f t="shared" si="2"/>
        <v>24</v>
      </c>
      <c r="P73" s="160"/>
      <c r="Q73" s="162"/>
    </row>
    <row r="74" spans="1:20" s="64" customFormat="1" ht="25.5" customHeight="1">
      <c r="A74" s="62" t="s">
        <v>105</v>
      </c>
      <c r="B74" s="167" t="s">
        <v>171</v>
      </c>
      <c r="D74" s="6"/>
      <c r="E74" s="179"/>
      <c r="F74" s="196"/>
      <c r="M74" s="58" t="s">
        <v>0</v>
      </c>
      <c r="N74" s="196">
        <v>24</v>
      </c>
      <c r="O74" s="47">
        <f t="shared" si="2"/>
        <v>24</v>
      </c>
      <c r="P74" s="160"/>
      <c r="Q74" s="162"/>
      <c r="R74" s="153"/>
      <c r="S74" s="153"/>
      <c r="T74" s="153"/>
    </row>
    <row r="75" spans="1:17" s="153" customFormat="1" ht="30" customHeight="1">
      <c r="A75" s="145" t="s">
        <v>106</v>
      </c>
      <c r="B75" s="165" t="s">
        <v>172</v>
      </c>
      <c r="D75" s="149"/>
      <c r="E75" s="183"/>
      <c r="F75" s="169"/>
      <c r="G75" s="190"/>
      <c r="M75" s="58" t="s">
        <v>0</v>
      </c>
      <c r="N75" s="169">
        <v>24</v>
      </c>
      <c r="O75" s="47">
        <f t="shared" si="2"/>
        <v>24</v>
      </c>
      <c r="P75" s="160"/>
      <c r="Q75" s="162"/>
    </row>
    <row r="76" spans="1:20" s="64" customFormat="1" ht="21.75" customHeight="1">
      <c r="A76" s="62" t="s">
        <v>107</v>
      </c>
      <c r="B76" s="288" t="s">
        <v>173</v>
      </c>
      <c r="C76" s="289"/>
      <c r="D76" s="6"/>
      <c r="E76" s="184"/>
      <c r="F76" s="169"/>
      <c r="G76" s="190"/>
      <c r="M76" s="58" t="s">
        <v>0</v>
      </c>
      <c r="N76" s="169">
        <v>24</v>
      </c>
      <c r="O76" s="47">
        <f t="shared" si="2"/>
        <v>24</v>
      </c>
      <c r="P76" s="160"/>
      <c r="Q76" s="162"/>
      <c r="R76" s="153"/>
      <c r="S76" s="153"/>
      <c r="T76" s="153"/>
    </row>
    <row r="77" spans="1:17" s="153" customFormat="1" ht="30.75" customHeight="1">
      <c r="A77" s="145" t="s">
        <v>108</v>
      </c>
      <c r="B77" s="155" t="s">
        <v>180</v>
      </c>
      <c r="D77" s="149"/>
      <c r="E77" s="183"/>
      <c r="F77" s="169"/>
      <c r="G77" s="190"/>
      <c r="M77" s="58" t="s">
        <v>0</v>
      </c>
      <c r="N77" s="169">
        <v>24</v>
      </c>
      <c r="O77" s="47">
        <f t="shared" si="2"/>
        <v>24</v>
      </c>
      <c r="P77" s="160"/>
      <c r="Q77" s="162"/>
    </row>
    <row r="78" spans="1:20" s="64" customFormat="1" ht="25.5" customHeight="1">
      <c r="A78" s="62" t="s">
        <v>109</v>
      </c>
      <c r="B78" s="74" t="s">
        <v>273</v>
      </c>
      <c r="D78" s="6"/>
      <c r="E78" s="74"/>
      <c r="F78" s="153"/>
      <c r="M78" s="58" t="s">
        <v>0</v>
      </c>
      <c r="N78" s="153">
        <v>48</v>
      </c>
      <c r="O78" s="47">
        <f t="shared" si="2"/>
        <v>48</v>
      </c>
      <c r="P78" s="153"/>
      <c r="Q78" s="153"/>
      <c r="R78" s="153"/>
      <c r="S78" s="153"/>
      <c r="T78" s="153"/>
    </row>
    <row r="79" spans="1:17" s="153" customFormat="1" ht="22.5" customHeight="1">
      <c r="A79" s="145" t="s">
        <v>252</v>
      </c>
      <c r="B79" s="290" t="s">
        <v>195</v>
      </c>
      <c r="C79" s="291"/>
      <c r="D79" s="149"/>
      <c r="E79" s="183"/>
      <c r="F79" s="169"/>
      <c r="M79" s="58" t="s">
        <v>0</v>
      </c>
      <c r="N79" s="169">
        <v>48</v>
      </c>
      <c r="O79" s="47">
        <f t="shared" si="2"/>
        <v>48</v>
      </c>
      <c r="P79" s="72" t="s">
        <v>48</v>
      </c>
      <c r="Q79" s="200">
        <f>IF(OR(D79=P79,D79=""),-N79,0)</f>
        <v>-48</v>
      </c>
    </row>
    <row r="80" spans="1:20" s="64" customFormat="1" ht="25.5" customHeight="1">
      <c r="A80" s="62" t="s">
        <v>110</v>
      </c>
      <c r="B80" s="288" t="s">
        <v>275</v>
      </c>
      <c r="C80" s="289"/>
      <c r="D80" s="6"/>
      <c r="E80" s="74"/>
      <c r="F80" s="153"/>
      <c r="M80" s="58" t="s">
        <v>0</v>
      </c>
      <c r="N80" s="153">
        <v>48</v>
      </c>
      <c r="O80" s="47">
        <f t="shared" si="2"/>
        <v>48</v>
      </c>
      <c r="P80" s="153"/>
      <c r="Q80" s="153"/>
      <c r="R80" s="153"/>
      <c r="S80" s="153"/>
      <c r="T80" s="153"/>
    </row>
    <row r="81" spans="1:15" s="153" customFormat="1" ht="25.5" customHeight="1">
      <c r="A81" s="145" t="s">
        <v>178</v>
      </c>
      <c r="B81" s="290" t="s">
        <v>277</v>
      </c>
      <c r="C81" s="291"/>
      <c r="D81" s="149"/>
      <c r="E81" s="155"/>
      <c r="M81" s="58" t="s">
        <v>0</v>
      </c>
      <c r="N81" s="153">
        <v>48</v>
      </c>
      <c r="O81" s="47">
        <f t="shared" si="2"/>
        <v>48</v>
      </c>
    </row>
    <row r="82" spans="1:20" s="64" customFormat="1" ht="22.5" customHeight="1">
      <c r="A82" s="62" t="s">
        <v>111</v>
      </c>
      <c r="B82" s="288" t="s">
        <v>255</v>
      </c>
      <c r="C82" s="289"/>
      <c r="D82" s="6"/>
      <c r="E82" s="184"/>
      <c r="F82" s="169"/>
      <c r="M82" s="58" t="s">
        <v>0</v>
      </c>
      <c r="N82" s="169">
        <v>48</v>
      </c>
      <c r="O82" s="47">
        <f t="shared" si="2"/>
        <v>48</v>
      </c>
      <c r="P82" s="153"/>
      <c r="Q82" s="153"/>
      <c r="R82" s="153"/>
      <c r="S82" s="153"/>
      <c r="T82" s="153"/>
    </row>
    <row r="83" spans="1:15" s="153" customFormat="1" ht="22.5" customHeight="1">
      <c r="A83" s="145" t="s">
        <v>112</v>
      </c>
      <c r="B83" s="155" t="s">
        <v>179</v>
      </c>
      <c r="D83" s="149"/>
      <c r="E83" s="155"/>
      <c r="M83" s="58" t="s">
        <v>0</v>
      </c>
      <c r="N83" s="153">
        <v>24</v>
      </c>
      <c r="O83" s="47">
        <f t="shared" si="2"/>
        <v>24</v>
      </c>
    </row>
    <row r="84" spans="1:20" s="64" customFormat="1" ht="22.5" customHeight="1">
      <c r="A84" s="62" t="s">
        <v>113</v>
      </c>
      <c r="B84" s="74" t="s">
        <v>174</v>
      </c>
      <c r="D84" s="6"/>
      <c r="E84" s="74"/>
      <c r="F84" s="153"/>
      <c r="G84" s="164"/>
      <c r="M84" s="58" t="s">
        <v>0</v>
      </c>
      <c r="N84" s="153">
        <v>32</v>
      </c>
      <c r="O84" s="47">
        <f t="shared" si="2"/>
        <v>32</v>
      </c>
      <c r="P84" s="153"/>
      <c r="Q84" s="153"/>
      <c r="R84" s="153"/>
      <c r="S84" s="153"/>
      <c r="T84" s="153"/>
    </row>
    <row r="85" spans="1:15" s="153" customFormat="1" ht="22.5" customHeight="1">
      <c r="A85" s="145" t="s">
        <v>114</v>
      </c>
      <c r="B85" s="155" t="s">
        <v>261</v>
      </c>
      <c r="D85" s="149"/>
      <c r="E85" s="155"/>
      <c r="M85" s="58"/>
      <c r="O85" s="47"/>
    </row>
    <row r="86" spans="1:20" s="64" customFormat="1" ht="22.5" customHeight="1">
      <c r="A86" s="62" t="s">
        <v>253</v>
      </c>
      <c r="B86" s="170" t="s">
        <v>175</v>
      </c>
      <c r="D86" s="6"/>
      <c r="E86" s="184"/>
      <c r="F86" s="169"/>
      <c r="M86" s="58" t="s">
        <v>0</v>
      </c>
      <c r="N86" s="169">
        <v>48</v>
      </c>
      <c r="O86" s="47">
        <f t="shared" si="2"/>
        <v>48</v>
      </c>
      <c r="P86" s="153"/>
      <c r="Q86" s="153"/>
      <c r="R86" s="153"/>
      <c r="S86" s="153"/>
      <c r="T86" s="153"/>
    </row>
    <row r="87" spans="1:15" s="153" customFormat="1" ht="22.5" customHeight="1">
      <c r="A87" s="145" t="s">
        <v>254</v>
      </c>
      <c r="B87" s="166" t="s">
        <v>176</v>
      </c>
      <c r="D87" s="149"/>
      <c r="E87" s="155"/>
      <c r="M87" s="58" t="s">
        <v>0</v>
      </c>
      <c r="N87" s="153">
        <v>48</v>
      </c>
      <c r="O87" s="47">
        <f t="shared" si="2"/>
        <v>48</v>
      </c>
    </row>
    <row r="88" spans="1:15" s="64" customFormat="1" ht="22.5" customHeight="1">
      <c r="A88" s="62" t="s">
        <v>115</v>
      </c>
      <c r="B88" s="74" t="s">
        <v>278</v>
      </c>
      <c r="D88" s="6"/>
      <c r="E88" s="74"/>
      <c r="F88" s="153"/>
      <c r="M88" s="58" t="s">
        <v>0</v>
      </c>
      <c r="N88" s="153">
        <v>48</v>
      </c>
      <c r="O88" s="47">
        <f t="shared" si="2"/>
        <v>48</v>
      </c>
    </row>
    <row r="89" spans="1:15" s="153" customFormat="1" ht="22.5" customHeight="1">
      <c r="A89" s="145" t="s">
        <v>116</v>
      </c>
      <c r="B89" s="266" t="s">
        <v>246</v>
      </c>
      <c r="D89" s="149"/>
      <c r="E89" s="155"/>
      <c r="G89" s="190"/>
      <c r="M89" s="58" t="s">
        <v>0</v>
      </c>
      <c r="N89" s="153">
        <v>48</v>
      </c>
      <c r="O89" s="47">
        <f t="shared" si="2"/>
        <v>48</v>
      </c>
    </row>
    <row r="90" spans="5:15" ht="12.75">
      <c r="E90" s="47"/>
      <c r="F90" s="47"/>
      <c r="N90" s="47">
        <f>SUM(N70:N89)+Q79</f>
        <v>640</v>
      </c>
      <c r="O90" s="47">
        <f>SUM(O70:O89)</f>
        <v>688</v>
      </c>
    </row>
    <row r="91" spans="1:5" ht="19.5" customHeight="1">
      <c r="A91" s="52" t="s">
        <v>138</v>
      </c>
      <c r="B91" s="53"/>
      <c r="C91" s="53"/>
      <c r="D91" s="53"/>
      <c r="E91" s="135"/>
    </row>
    <row r="92" spans="13:20" ht="12.75">
      <c r="M92" s="160"/>
      <c r="N92" s="153"/>
      <c r="O92" s="153"/>
      <c r="P92" s="160"/>
      <c r="Q92" s="162"/>
      <c r="R92" s="153"/>
      <c r="S92" s="153"/>
      <c r="T92" s="153"/>
    </row>
    <row r="93" spans="1:20" s="243" customFormat="1" ht="23.25" customHeight="1">
      <c r="A93" s="239"/>
      <c r="B93" s="239"/>
      <c r="C93" s="239"/>
      <c r="D93" s="240" t="s">
        <v>2</v>
      </c>
      <c r="E93" s="241" t="s">
        <v>43</v>
      </c>
      <c r="F93" s="242"/>
      <c r="M93" s="244" t="s">
        <v>1</v>
      </c>
      <c r="N93" s="244" t="s">
        <v>15</v>
      </c>
      <c r="O93" s="26">
        <f>O96/N96</f>
        <v>1</v>
      </c>
      <c r="P93" s="163"/>
      <c r="Q93" s="163"/>
      <c r="R93" s="163"/>
      <c r="S93" s="163"/>
      <c r="T93" s="163"/>
    </row>
    <row r="94" spans="1:15" s="153" customFormat="1" ht="23.25" customHeight="1">
      <c r="A94" s="145" t="s">
        <v>22</v>
      </c>
      <c r="B94" s="168" t="s">
        <v>181</v>
      </c>
      <c r="C94" s="169"/>
      <c r="D94" s="149"/>
      <c r="E94" s="150"/>
      <c r="M94" s="58" t="s">
        <v>0</v>
      </c>
      <c r="N94" s="153">
        <v>48</v>
      </c>
      <c r="O94" s="47">
        <f>IF(OR(D94=M94,D94=""),N94,0)</f>
        <v>48</v>
      </c>
    </row>
    <row r="95" spans="1:15" s="64" customFormat="1" ht="23.25" customHeight="1">
      <c r="A95" s="62" t="s">
        <v>260</v>
      </c>
      <c r="B95" s="288" t="s">
        <v>183</v>
      </c>
      <c r="C95" s="289"/>
      <c r="D95" s="6"/>
      <c r="E95" s="138"/>
      <c r="G95" s="164"/>
      <c r="M95" s="58" t="s">
        <v>0</v>
      </c>
      <c r="N95" s="153">
        <v>32</v>
      </c>
      <c r="O95" s="47">
        <f>IF(OR(D95=M95,D95=""),N95,0)</f>
        <v>32</v>
      </c>
    </row>
    <row r="96" spans="1:15" ht="12.75">
      <c r="A96" s="145"/>
      <c r="B96" s="154"/>
      <c r="C96" s="157"/>
      <c r="D96" s="158"/>
      <c r="E96" s="150"/>
      <c r="N96" s="47">
        <f>SUM(N94:N95)</f>
        <v>80</v>
      </c>
      <c r="O96" s="47">
        <f>SUM(O94:O95)</f>
        <v>80</v>
      </c>
    </row>
    <row r="97" spans="1:5" ht="18" customHeight="1">
      <c r="A97" s="76" t="s">
        <v>45</v>
      </c>
      <c r="B97" s="77"/>
      <c r="C97" s="77"/>
      <c r="D97" s="77"/>
      <c r="E97" s="139"/>
    </row>
    <row r="98" spans="1:5" ht="12.75">
      <c r="A98" s="64"/>
      <c r="B98" s="64"/>
      <c r="C98" s="64"/>
      <c r="D98" s="64"/>
      <c r="E98" s="140"/>
    </row>
    <row r="99" spans="1:5" ht="12.75">
      <c r="A99" s="64"/>
      <c r="B99" s="78" t="s">
        <v>51</v>
      </c>
      <c r="C99" s="78"/>
      <c r="D99" s="78" t="s">
        <v>44</v>
      </c>
      <c r="E99" s="140"/>
    </row>
    <row r="100" spans="1:5" ht="12.75">
      <c r="A100" s="64"/>
      <c r="B100" s="45"/>
      <c r="C100" s="79"/>
      <c r="D100" s="46"/>
      <c r="E100" s="140"/>
    </row>
    <row r="101" spans="1:5" ht="12.75">
      <c r="A101" s="64"/>
      <c r="B101" s="45"/>
      <c r="C101" s="79"/>
      <c r="D101" s="46"/>
      <c r="E101" s="140"/>
    </row>
    <row r="102" spans="1:5" ht="12.75">
      <c r="A102" s="64"/>
      <c r="B102" s="45"/>
      <c r="C102" s="79"/>
      <c r="D102" s="46"/>
      <c r="E102" s="140"/>
    </row>
    <row r="103" spans="1:5" ht="12.75">
      <c r="A103" s="64"/>
      <c r="B103" s="45"/>
      <c r="C103" s="79"/>
      <c r="D103" s="46"/>
      <c r="E103" s="140"/>
    </row>
    <row r="104" spans="1:5" ht="12.75">
      <c r="A104" s="64"/>
      <c r="B104" s="45"/>
      <c r="C104" s="79"/>
      <c r="D104" s="46"/>
      <c r="E104" s="140"/>
    </row>
    <row r="105" spans="1:5" ht="12.75">
      <c r="A105" s="64"/>
      <c r="B105" s="45"/>
      <c r="C105" s="79"/>
      <c r="D105" s="46"/>
      <c r="E105" s="140"/>
    </row>
    <row r="106" spans="1:5" ht="12.75">
      <c r="A106" s="64"/>
      <c r="B106" s="45"/>
      <c r="C106" s="79"/>
      <c r="D106" s="46"/>
      <c r="E106" s="140"/>
    </row>
    <row r="107" spans="1:5" ht="12.75">
      <c r="A107" s="64"/>
      <c r="B107" s="45"/>
      <c r="C107" s="79"/>
      <c r="D107" s="46"/>
      <c r="E107" s="140"/>
    </row>
    <row r="108" spans="1:5" ht="12.75">
      <c r="A108" s="64"/>
      <c r="B108" s="45"/>
      <c r="C108" s="79"/>
      <c r="D108" s="46"/>
      <c r="E108" s="140"/>
    </row>
    <row r="109" spans="1:5" ht="12.75">
      <c r="A109" s="64"/>
      <c r="B109" s="45"/>
      <c r="C109" s="79"/>
      <c r="D109" s="46"/>
      <c r="E109" s="140"/>
    </row>
    <row r="110" spans="1:5" ht="12.75">
      <c r="A110" s="64"/>
      <c r="B110" s="64"/>
      <c r="C110" s="64"/>
      <c r="D110" s="64"/>
      <c r="E110" s="140"/>
    </row>
  </sheetData>
  <sheetProtection selectLockedCells="1"/>
  <mergeCells count="35">
    <mergeCell ref="B23:C23"/>
    <mergeCell ref="B80:C80"/>
    <mergeCell ref="B81:C81"/>
    <mergeCell ref="B52:C52"/>
    <mergeCell ref="B28:C28"/>
    <mergeCell ref="A9:F9"/>
    <mergeCell ref="B72:C72"/>
    <mergeCell ref="B65:C65"/>
    <mergeCell ref="B43:C43"/>
    <mergeCell ref="B44:C44"/>
    <mergeCell ref="B71:C71"/>
    <mergeCell ref="B50:C50"/>
    <mergeCell ref="B95:C95"/>
    <mergeCell ref="B76:C76"/>
    <mergeCell ref="B79:C79"/>
    <mergeCell ref="B82:C82"/>
    <mergeCell ref="B59:C59"/>
    <mergeCell ref="B61:C61"/>
    <mergeCell ref="B63:C63"/>
    <mergeCell ref="B70:C70"/>
    <mergeCell ref="B29:C29"/>
    <mergeCell ref="B37:C37"/>
    <mergeCell ref="B42:C42"/>
    <mergeCell ref="B45:C45"/>
    <mergeCell ref="B60:C60"/>
    <mergeCell ref="B24:C24"/>
    <mergeCell ref="B26:C26"/>
    <mergeCell ref="B27:C27"/>
    <mergeCell ref="B25:C25"/>
    <mergeCell ref="B15:C15"/>
    <mergeCell ref="B16:C16"/>
    <mergeCell ref="B19:C19"/>
    <mergeCell ref="B21:C21"/>
    <mergeCell ref="B22:C22"/>
    <mergeCell ref="B20:C20"/>
  </mergeCells>
  <dataValidations count="3">
    <dataValidation type="list" allowBlank="1" showInputMessage="1" showErrorMessage="1" sqref="D94:D95 D86:D89 D70:D78 D15:D16 D80:D84">
      <formula1>$E$2:$E$3</formula1>
    </dataValidation>
    <dataValidation type="list" allowBlank="1" showInputMessage="1" showErrorMessage="1" sqref="D79">
      <formula1>$E$2:$E$4</formula1>
    </dataValidation>
    <dataValidation type="list" allowBlank="1" showInputMessage="1" showErrorMessage="1" sqref="D62:D65 D59:D60 D18:D37 D50:D53 D42:D45">
      <formula1>"Oui,Non"</formula1>
    </dataValidation>
  </dataValidations>
  <printOptions/>
  <pageMargins left="0.7086614173228347" right="0.7086614173228347" top="0.7480314960629921" bottom="0.7480314960629921" header="0.31496062992125984" footer="0.31496062992125984"/>
  <pageSetup horizontalDpi="200" verticalDpi="200" orientation="landscape" paperSize="9" scale="59" r:id="rId2"/>
  <rowBreaks count="2" manualBreakCount="2">
    <brk id="38" max="14" man="1"/>
    <brk id="66" max="14" man="1"/>
  </rowBreaks>
  <colBreaks count="2" manualBreakCount="2">
    <brk id="5" max="108" man="1"/>
    <brk id="15" max="65535" man="1"/>
  </colBreaks>
  <drawing r:id="rId1"/>
</worksheet>
</file>

<file path=xl/worksheets/sheet4.xml><?xml version="1.0" encoding="utf-8"?>
<worksheet xmlns="http://schemas.openxmlformats.org/spreadsheetml/2006/main" xmlns:r="http://schemas.openxmlformats.org/officeDocument/2006/relationships">
  <sheetPr codeName="Feuil4"/>
  <dimension ref="A9:C63"/>
  <sheetViews>
    <sheetView zoomScalePageLayoutView="0" workbookViewId="0" topLeftCell="A1">
      <pane ySplit="10" topLeftCell="A11" activePane="bottomLeft" state="frozen"/>
      <selection pane="topLeft" activeCell="B29" sqref="B29"/>
      <selection pane="bottomLeft" activeCell="B62" sqref="B62"/>
    </sheetView>
  </sheetViews>
  <sheetFormatPr defaultColWidth="11.421875" defaultRowHeight="12.75"/>
  <cols>
    <col min="1" max="1" width="80.7109375" style="29" customWidth="1"/>
    <col min="2" max="2" width="32.140625" style="29" customWidth="1"/>
    <col min="3" max="3" width="9.00390625" style="29" customWidth="1"/>
    <col min="4" max="16384" width="11.421875" style="29" customWidth="1"/>
  </cols>
  <sheetData>
    <row r="2" ht="12.75"/>
    <row r="3" ht="12.75"/>
    <row r="4" ht="12.75"/>
    <row r="5" ht="12.75"/>
    <row r="6" ht="13.5" customHeight="1"/>
    <row r="7" ht="14.25" customHeight="1"/>
    <row r="8" ht="17.25" customHeight="1"/>
    <row r="9" spans="1:2" s="30" customFormat="1" ht="54.75" customHeight="1" thickBot="1">
      <c r="A9" s="297" t="s">
        <v>140</v>
      </c>
      <c r="B9" s="297"/>
    </row>
    <row r="10" spans="1:3" s="33" customFormat="1" ht="23.25" customHeight="1" thickBot="1">
      <c r="A10" s="31" t="s">
        <v>55</v>
      </c>
      <c r="B10" s="115">
        <f>B63</f>
        <v>1.0125</v>
      </c>
      <c r="C10" s="32"/>
    </row>
    <row r="13" spans="1:2" ht="12.75">
      <c r="A13" s="34" t="s">
        <v>26</v>
      </c>
      <c r="B13" s="80" t="str">
        <f>'Informations générales'!D15</f>
        <v>CH Régional</v>
      </c>
    </row>
    <row r="14" spans="1:2" ht="12.75">
      <c r="A14" s="84" t="s">
        <v>56</v>
      </c>
      <c r="B14" s="80" t="str">
        <f>'Informations générales'!D19</f>
        <v>abcd</v>
      </c>
    </row>
    <row r="15" spans="1:2" ht="12.75">
      <c r="A15" s="34" t="s">
        <v>25</v>
      </c>
      <c r="B15" s="81">
        <f>'Informations générales'!D13</f>
        <v>42060</v>
      </c>
    </row>
    <row r="28" s="35" customFormat="1" ht="12.75" customHeight="1"/>
    <row r="30" s="35" customFormat="1" ht="12.75" customHeight="1"/>
    <row r="48" spans="1:2" ht="8.25" customHeight="1" thickBot="1">
      <c r="A48" s="29" t="s">
        <v>4</v>
      </c>
      <c r="B48" s="36"/>
    </row>
    <row r="49" ht="23.25" customHeight="1" thickBot="1">
      <c r="B49" s="37" t="s">
        <v>32</v>
      </c>
    </row>
    <row r="50" spans="1:2" ht="20.25" customHeight="1" thickBot="1">
      <c r="A50" s="38" t="str">
        <f>Questionnaire!A12</f>
        <v>1. Système assurance qualité</v>
      </c>
      <c r="B50" s="116">
        <f>Questionnaire!O14</f>
        <v>1</v>
      </c>
    </row>
    <row r="51" ht="13.5" thickBot="1">
      <c r="B51" s="39"/>
    </row>
    <row r="52" spans="1:2" ht="20.25" customHeight="1" thickBot="1">
      <c r="A52" s="38" t="str">
        <f>Questionnaire!A39</f>
        <v>2. Commande à la pharmacie à usage intérieur (PUI)</v>
      </c>
      <c r="B52" s="116">
        <f>Questionnaire!O41</f>
        <v>1</v>
      </c>
    </row>
    <row r="53" ht="13.5" thickBot="1">
      <c r="B53" s="39"/>
    </row>
    <row r="54" spans="1:2" ht="20.25" customHeight="1" thickBot="1">
      <c r="A54" s="38" t="str">
        <f>Questionnaire!A47</f>
        <v>3. Livraison sur l'UDS</v>
      </c>
      <c r="B54" s="116">
        <f>Questionnaire!O49</f>
        <v>1</v>
      </c>
    </row>
    <row r="55" ht="13.5" thickBot="1">
      <c r="B55" s="39"/>
    </row>
    <row r="56" spans="1:3" ht="20.25" customHeight="1" thickBot="1">
      <c r="A56" s="38" t="str">
        <f>Questionnaire!A56</f>
        <v>4. Réception dans l'UDS</v>
      </c>
      <c r="B56" s="116">
        <f>Questionnaire!O58</f>
        <v>1</v>
      </c>
      <c r="C56" s="40"/>
    </row>
    <row r="57" ht="13.5" thickBot="1">
      <c r="B57" s="39"/>
    </row>
    <row r="58" spans="1:2" ht="20.25" customHeight="1" thickBot="1">
      <c r="A58" s="38" t="str">
        <f>Questionnaire!A67</f>
        <v>5. Stockage dans l'unité de soins (UDS)</v>
      </c>
      <c r="B58" s="116">
        <f>Questionnaire!O69</f>
        <v>1.075</v>
      </c>
    </row>
    <row r="59" ht="13.5" thickBot="1">
      <c r="B59" s="39"/>
    </row>
    <row r="60" spans="1:2" ht="20.25" customHeight="1" thickBot="1">
      <c r="A60" s="38" t="str">
        <f>Questionnaire!A91</f>
        <v>6. Retour vers la Pharmacie à usage intérieur (PUI)</v>
      </c>
      <c r="B60" s="116">
        <f>Questionnaire!O93</f>
        <v>1</v>
      </c>
    </row>
    <row r="62" ht="13.5" thickBot="1"/>
    <row r="63" spans="1:3" s="33" customFormat="1" ht="20.25" customHeight="1" thickBot="1">
      <c r="A63" s="41" t="s">
        <v>31</v>
      </c>
      <c r="B63" s="117">
        <f>AVERAGE(B50:B62)</f>
        <v>1.0125</v>
      </c>
      <c r="C63" s="43"/>
    </row>
  </sheetData>
  <sheetProtection selectLockedCells="1" selectUnlockedCells="1"/>
  <mergeCells count="1">
    <mergeCell ref="A9:B9"/>
  </mergeCells>
  <conditionalFormatting sqref="B63">
    <cfRule type="cellIs" priority="2" dxfId="5" operator="equal" stopIfTrue="1">
      <formula>#DIV/0!</formula>
    </cfRule>
    <cfRule type="containsText" priority="3" dxfId="5" operator="containsText" stopIfTrue="1" text="DIV">
      <formula>NOT(ISERROR(SEARCH("DIV",B63)))</formula>
    </cfRule>
  </conditionalFormatting>
  <conditionalFormatting sqref="B56">
    <cfRule type="cellIs" priority="1" dxfId="4" operator="equal" stopIfTrue="1">
      <formula>"Sans objet"</formula>
    </cfRule>
  </conditionalFormatting>
  <printOptions/>
  <pageMargins left="0.7086614173228347" right="0.7086614173228347" top="0.1968503937007874" bottom="0.15748031496062992" header="0.31496062992125984" footer="0.31496062992125984"/>
  <pageSetup horizontalDpi="600" verticalDpi="600" orientation="landscape" paperSize="9" scale="85" r:id="rId2"/>
  <drawing r:id="rId1"/>
</worksheet>
</file>

<file path=xl/worksheets/sheet5.xml><?xml version="1.0" encoding="utf-8"?>
<worksheet xmlns="http://schemas.openxmlformats.org/spreadsheetml/2006/main" xmlns:r="http://schemas.openxmlformats.org/officeDocument/2006/relationships">
  <sheetPr codeName="Feuil5">
    <tabColor rgb="FFFF0000"/>
  </sheetPr>
  <dimension ref="A9:H96"/>
  <sheetViews>
    <sheetView showGridLines="0" view="pageBreakPreview" zoomScale="85" zoomScaleNormal="55" zoomScaleSheetLayoutView="85" zoomScalePageLayoutView="0" workbookViewId="0" topLeftCell="A1">
      <pane ySplit="9" topLeftCell="A10" activePane="bottomLeft" state="frozen"/>
      <selection pane="topLeft" activeCell="E3" sqref="E3"/>
      <selection pane="bottomLeft" activeCell="F1" sqref="F1:J16384"/>
    </sheetView>
  </sheetViews>
  <sheetFormatPr defaultColWidth="11.421875" defaultRowHeight="12.75"/>
  <cols>
    <col min="1" max="1" width="9.140625" style="0" customWidth="1"/>
    <col min="2" max="2" width="68.00390625" style="0" customWidth="1"/>
    <col min="3" max="3" width="11.28125" style="0" customWidth="1"/>
    <col min="4" max="4" width="12.57421875" style="250" customWidth="1"/>
    <col min="5" max="5" width="79.8515625" style="254" customWidth="1"/>
    <col min="6" max="6" width="2.7109375" style="0" hidden="1" customWidth="1"/>
    <col min="7" max="7" width="99.8515625" style="270" hidden="1" customWidth="1"/>
    <col min="8" max="8" width="20.8515625" style="47" hidden="1" customWidth="1"/>
    <col min="9" max="10" width="0" style="0" hidden="1" customWidth="1"/>
  </cols>
  <sheetData>
    <row r="2" ht="12.75"/>
    <row r="3" ht="12.75"/>
    <row r="4" ht="12.75"/>
    <row r="5" ht="12.75"/>
    <row r="6" ht="15.75" customHeight="1"/>
    <row r="9" spans="1:8" s="5" customFormat="1" ht="49.5" customHeight="1">
      <c r="A9" s="298" t="s">
        <v>140</v>
      </c>
      <c r="B9" s="298"/>
      <c r="C9" s="298"/>
      <c r="D9" s="298"/>
      <c r="E9" s="298"/>
      <c r="G9" s="271"/>
      <c r="H9" s="49"/>
    </row>
    <row r="11" spans="1:8" s="2" customFormat="1" ht="18">
      <c r="A11" s="1"/>
      <c r="D11" s="251"/>
      <c r="E11" s="255"/>
      <c r="G11" s="272"/>
      <c r="H11" s="54"/>
    </row>
    <row r="12" spans="1:8" s="249" customFormat="1" ht="23.25" customHeight="1">
      <c r="A12" s="52" t="s">
        <v>100</v>
      </c>
      <c r="B12" s="53"/>
      <c r="C12" s="53"/>
      <c r="E12" s="254"/>
      <c r="F12" s="248"/>
      <c r="G12" s="273"/>
      <c r="H12" s="244" t="s">
        <v>15</v>
      </c>
    </row>
    <row r="13" spans="1:7" s="4" customFormat="1" ht="23.25" customHeight="1">
      <c r="A13" s="55"/>
      <c r="B13" s="54"/>
      <c r="C13" s="54"/>
      <c r="D13" s="252"/>
      <c r="E13" s="252"/>
      <c r="G13" s="273"/>
    </row>
    <row r="14" spans="1:7" ht="23.25" customHeight="1">
      <c r="A14" s="56"/>
      <c r="B14" s="56"/>
      <c r="C14" s="56"/>
      <c r="D14" s="247" t="s">
        <v>2</v>
      </c>
      <c r="E14" s="247" t="s">
        <v>23</v>
      </c>
      <c r="F14" s="186"/>
      <c r="G14" s="273"/>
    </row>
    <row r="15" spans="1:8" ht="23.25" customHeight="1">
      <c r="A15" s="62" t="s">
        <v>3</v>
      </c>
      <c r="B15" s="220" t="s">
        <v>191</v>
      </c>
      <c r="C15" s="221"/>
      <c r="D15" s="253">
        <f>Questionnaire!D15</f>
        <v>0</v>
      </c>
      <c r="E15" s="7">
        <f>IF(COUNTIF(D15,"NON")&gt;0,G15,"")</f>
      </c>
      <c r="F15" s="186"/>
      <c r="G15" s="273" t="s">
        <v>200</v>
      </c>
      <c r="H15" s="48">
        <v>24</v>
      </c>
    </row>
    <row r="16" spans="1:8" ht="23.25" customHeight="1">
      <c r="A16" s="145" t="s">
        <v>6</v>
      </c>
      <c r="B16" s="224" t="s">
        <v>201</v>
      </c>
      <c r="C16" s="225"/>
      <c r="D16" s="253">
        <f>Questionnaire!D16</f>
        <v>0</v>
      </c>
      <c r="E16" s="185">
        <f aca="true" t="shared" si="0" ref="E16:E37">IF(COUNTIF(D16,"NON")&gt;0,G16,"")</f>
      </c>
      <c r="F16" s="187"/>
      <c r="G16" s="273" t="s">
        <v>243</v>
      </c>
      <c r="H16" s="48">
        <v>24</v>
      </c>
    </row>
    <row r="17" spans="1:8" ht="23.25" customHeight="1">
      <c r="A17" s="62" t="s">
        <v>7</v>
      </c>
      <c r="B17" s="220" t="s">
        <v>150</v>
      </c>
      <c r="C17" s="221"/>
      <c r="D17" s="253">
        <f>Questionnaire!D17</f>
        <v>0</v>
      </c>
      <c r="E17" s="7">
        <f>IF(COUNTIF(D17,"NON")&gt;0,G17,"")</f>
      </c>
      <c r="F17" s="186"/>
      <c r="G17" s="273"/>
      <c r="H17" s="48"/>
    </row>
    <row r="18" spans="1:8" ht="23.25" customHeight="1">
      <c r="A18" s="145" t="s">
        <v>122</v>
      </c>
      <c r="B18" s="228" t="s">
        <v>245</v>
      </c>
      <c r="C18" s="211"/>
      <c r="D18" s="253">
        <f>Questionnaire!D18</f>
        <v>0</v>
      </c>
      <c r="E18" s="185">
        <f t="shared" si="0"/>
      </c>
      <c r="F18" s="186"/>
      <c r="G18" s="273" t="s">
        <v>202</v>
      </c>
      <c r="H18" s="48">
        <v>24</v>
      </c>
    </row>
    <row r="19" spans="1:8" ht="23.25" customHeight="1">
      <c r="A19" s="62" t="s">
        <v>123</v>
      </c>
      <c r="B19" s="204" t="s">
        <v>151</v>
      </c>
      <c r="C19" s="205"/>
      <c r="D19" s="253">
        <f>Questionnaire!D19</f>
        <v>0</v>
      </c>
      <c r="E19" s="7">
        <f t="shared" si="0"/>
      </c>
      <c r="F19" s="186"/>
      <c r="G19" s="273" t="s">
        <v>203</v>
      </c>
      <c r="H19" s="48">
        <v>24</v>
      </c>
    </row>
    <row r="20" spans="1:8" ht="23.25" customHeight="1">
      <c r="A20" s="145" t="s">
        <v>124</v>
      </c>
      <c r="B20" s="222" t="s">
        <v>152</v>
      </c>
      <c r="C20" s="223"/>
      <c r="D20" s="253">
        <f>Questionnaire!D20</f>
        <v>0</v>
      </c>
      <c r="E20" s="185">
        <f t="shared" si="0"/>
      </c>
      <c r="F20" s="186"/>
      <c r="G20" s="273" t="s">
        <v>204</v>
      </c>
      <c r="H20" s="48">
        <v>24</v>
      </c>
    </row>
    <row r="21" spans="1:8" ht="23.25" customHeight="1">
      <c r="A21" s="62" t="s">
        <v>125</v>
      </c>
      <c r="B21" s="233" t="s">
        <v>248</v>
      </c>
      <c r="C21" s="205"/>
      <c r="D21" s="253">
        <f>Questionnaire!D21</f>
        <v>0</v>
      </c>
      <c r="E21" s="7">
        <f t="shared" si="0"/>
      </c>
      <c r="F21" s="186"/>
      <c r="G21" s="273" t="s">
        <v>205</v>
      </c>
      <c r="H21" s="48">
        <v>24</v>
      </c>
    </row>
    <row r="22" spans="1:8" ht="23.25" customHeight="1">
      <c r="A22" s="145" t="s">
        <v>126</v>
      </c>
      <c r="B22" s="222" t="s">
        <v>153</v>
      </c>
      <c r="C22" s="223"/>
      <c r="D22" s="253">
        <f>Questionnaire!D22</f>
        <v>0</v>
      </c>
      <c r="E22" s="185">
        <f t="shared" si="0"/>
      </c>
      <c r="F22" s="186"/>
      <c r="G22" s="273" t="s">
        <v>206</v>
      </c>
      <c r="H22" s="48">
        <v>24</v>
      </c>
    </row>
    <row r="23" spans="1:8" ht="23.25" customHeight="1">
      <c r="A23" s="62" t="s">
        <v>127</v>
      </c>
      <c r="B23" s="204" t="s">
        <v>184</v>
      </c>
      <c r="C23" s="205"/>
      <c r="D23" s="253">
        <f>Questionnaire!D23</f>
        <v>0</v>
      </c>
      <c r="E23" s="256">
        <f t="shared" si="0"/>
      </c>
      <c r="F23" s="186"/>
      <c r="G23" s="273" t="s">
        <v>207</v>
      </c>
      <c r="H23" s="48">
        <v>24</v>
      </c>
    </row>
    <row r="24" spans="1:8" ht="23.25" customHeight="1">
      <c r="A24" s="145" t="s">
        <v>128</v>
      </c>
      <c r="B24" s="222" t="s">
        <v>155</v>
      </c>
      <c r="C24" s="223"/>
      <c r="D24" s="253">
        <f>Questionnaire!D24</f>
        <v>0</v>
      </c>
      <c r="E24" s="257">
        <f t="shared" si="0"/>
      </c>
      <c r="F24" s="186"/>
      <c r="G24" s="273" t="s">
        <v>208</v>
      </c>
      <c r="H24" s="48">
        <v>24</v>
      </c>
    </row>
    <row r="25" spans="1:8" ht="23.25" customHeight="1">
      <c r="A25" s="62" t="s">
        <v>162</v>
      </c>
      <c r="B25" s="204" t="s">
        <v>154</v>
      </c>
      <c r="C25" s="205"/>
      <c r="D25" s="253">
        <f>Questionnaire!D25</f>
        <v>0</v>
      </c>
      <c r="E25" s="7">
        <f t="shared" si="0"/>
      </c>
      <c r="F25" s="186"/>
      <c r="G25" s="273" t="s">
        <v>209</v>
      </c>
      <c r="H25" s="48">
        <v>24</v>
      </c>
    </row>
    <row r="26" spans="1:8" ht="23.25" customHeight="1">
      <c r="A26" s="145" t="s">
        <v>163</v>
      </c>
      <c r="B26" s="222" t="s">
        <v>213</v>
      </c>
      <c r="C26" s="223"/>
      <c r="D26" s="253">
        <f>Questionnaire!D26</f>
        <v>0</v>
      </c>
      <c r="E26" s="185">
        <f t="shared" si="0"/>
      </c>
      <c r="F26" s="186"/>
      <c r="G26" s="273" t="s">
        <v>210</v>
      </c>
      <c r="H26" s="48">
        <v>24</v>
      </c>
    </row>
    <row r="27" spans="1:8" ht="23.25" customHeight="1">
      <c r="A27" s="62" t="s">
        <v>182</v>
      </c>
      <c r="B27" s="204" t="s">
        <v>158</v>
      </c>
      <c r="C27" s="205"/>
      <c r="D27" s="253">
        <f>Questionnaire!D27</f>
        <v>0</v>
      </c>
      <c r="E27" s="7">
        <f t="shared" si="0"/>
      </c>
      <c r="F27" s="186"/>
      <c r="G27" s="273" t="s">
        <v>211</v>
      </c>
      <c r="H27" s="48">
        <v>24</v>
      </c>
    </row>
    <row r="28" spans="1:8" ht="37.5" customHeight="1">
      <c r="A28" s="145" t="s">
        <v>8</v>
      </c>
      <c r="B28" s="265" t="s">
        <v>267</v>
      </c>
      <c r="C28" s="211"/>
      <c r="D28" s="253">
        <f>Questionnaire!D28</f>
        <v>0</v>
      </c>
      <c r="E28" s="185">
        <f t="shared" si="0"/>
      </c>
      <c r="F28" s="186"/>
      <c r="G28" s="270" t="s">
        <v>212</v>
      </c>
      <c r="H28" s="48">
        <v>24</v>
      </c>
    </row>
    <row r="29" spans="1:8" ht="23.25" customHeight="1">
      <c r="A29" s="62" t="s">
        <v>9</v>
      </c>
      <c r="B29" s="220" t="s">
        <v>157</v>
      </c>
      <c r="C29" s="221"/>
      <c r="D29" s="253">
        <f>Questionnaire!D29</f>
        <v>0</v>
      </c>
      <c r="E29" s="7">
        <f t="shared" si="0"/>
      </c>
      <c r="F29" s="186"/>
      <c r="H29" s="48">
        <v>18</v>
      </c>
    </row>
    <row r="30" spans="1:8" ht="23.25" customHeight="1">
      <c r="A30" s="145" t="s">
        <v>144</v>
      </c>
      <c r="B30" s="222" t="s">
        <v>193</v>
      </c>
      <c r="C30" s="211"/>
      <c r="D30" s="253">
        <f>Questionnaire!D30</f>
        <v>0</v>
      </c>
      <c r="E30" s="185">
        <f t="shared" si="0"/>
      </c>
      <c r="F30" s="186"/>
      <c r="G30" s="270" t="s">
        <v>249</v>
      </c>
      <c r="H30" s="48">
        <v>18</v>
      </c>
    </row>
    <row r="31" spans="1:8" ht="23.25" customHeight="1">
      <c r="A31" s="62" t="s">
        <v>145</v>
      </c>
      <c r="B31" s="204" t="s">
        <v>159</v>
      </c>
      <c r="C31" s="221"/>
      <c r="D31" s="253">
        <f>Questionnaire!D31</f>
        <v>0</v>
      </c>
      <c r="E31" s="7">
        <f t="shared" si="0"/>
      </c>
      <c r="F31" s="186"/>
      <c r="G31" s="270" t="s">
        <v>249</v>
      </c>
      <c r="H31" s="48">
        <v>18</v>
      </c>
    </row>
    <row r="32" spans="1:8" ht="23.25" customHeight="1">
      <c r="A32" s="145" t="s">
        <v>146</v>
      </c>
      <c r="B32" s="222" t="s">
        <v>160</v>
      </c>
      <c r="C32" s="211"/>
      <c r="D32" s="253">
        <f>Questionnaire!D32</f>
        <v>0</v>
      </c>
      <c r="E32" s="185">
        <f t="shared" si="0"/>
      </c>
      <c r="F32" s="186"/>
      <c r="G32" s="270" t="s">
        <v>249</v>
      </c>
      <c r="H32" s="48">
        <v>18</v>
      </c>
    </row>
    <row r="33" spans="1:8" ht="23.25" customHeight="1">
      <c r="A33" s="62" t="s">
        <v>147</v>
      </c>
      <c r="B33" s="204" t="s">
        <v>161</v>
      </c>
      <c r="C33" s="221"/>
      <c r="D33" s="253">
        <f>Questionnaire!D33</f>
        <v>0</v>
      </c>
      <c r="E33" s="256">
        <f t="shared" si="0"/>
      </c>
      <c r="F33" s="186"/>
      <c r="G33" s="270" t="s">
        <v>249</v>
      </c>
      <c r="H33" s="48">
        <v>18</v>
      </c>
    </row>
    <row r="34" spans="1:8" ht="23.25" customHeight="1">
      <c r="A34" s="145" t="s">
        <v>148</v>
      </c>
      <c r="B34" s="222" t="s">
        <v>199</v>
      </c>
      <c r="C34" s="211"/>
      <c r="D34" s="253">
        <f>Questionnaire!D34</f>
        <v>0</v>
      </c>
      <c r="E34" s="257">
        <f t="shared" si="0"/>
      </c>
      <c r="F34" s="186"/>
      <c r="G34" s="270" t="s">
        <v>249</v>
      </c>
      <c r="H34" s="48">
        <v>18</v>
      </c>
    </row>
    <row r="35" spans="1:8" ht="23.25" customHeight="1">
      <c r="A35" s="145" t="s">
        <v>164</v>
      </c>
      <c r="B35" s="222" t="s">
        <v>197</v>
      </c>
      <c r="C35" s="211"/>
      <c r="D35" s="253">
        <f>Questionnaire!D35</f>
        <v>0</v>
      </c>
      <c r="E35" s="257">
        <f t="shared" si="0"/>
      </c>
      <c r="F35" s="186"/>
      <c r="G35" s="270" t="s">
        <v>249</v>
      </c>
      <c r="H35" s="48">
        <v>18</v>
      </c>
    </row>
    <row r="36" spans="1:8" ht="23.25" customHeight="1">
      <c r="A36" s="62" t="s">
        <v>198</v>
      </c>
      <c r="B36" s="262" t="s">
        <v>269</v>
      </c>
      <c r="C36" s="221"/>
      <c r="D36" s="253">
        <f>Questionnaire!D36</f>
        <v>0</v>
      </c>
      <c r="E36" s="256">
        <f t="shared" si="0"/>
      </c>
      <c r="F36" s="186"/>
      <c r="G36" s="270" t="s">
        <v>249</v>
      </c>
      <c r="H36" s="48">
        <v>18</v>
      </c>
    </row>
    <row r="37" spans="1:8" ht="23.25" customHeight="1">
      <c r="A37" s="145" t="s">
        <v>149</v>
      </c>
      <c r="B37" s="210" t="s">
        <v>129</v>
      </c>
      <c r="C37" s="211"/>
      <c r="D37" s="253">
        <f>Questionnaire!D37</f>
        <v>0</v>
      </c>
      <c r="E37" s="257">
        <f t="shared" si="0"/>
      </c>
      <c r="F37" s="186"/>
      <c r="G37" s="270" t="s">
        <v>214</v>
      </c>
      <c r="H37" s="153">
        <v>32</v>
      </c>
    </row>
    <row r="38" spans="1:8" ht="23.25" customHeight="1">
      <c r="A38" s="145"/>
      <c r="B38" s="210"/>
      <c r="C38" s="188"/>
      <c r="D38" s="253"/>
      <c r="E38" s="257"/>
      <c r="F38" s="186"/>
      <c r="H38" s="153"/>
    </row>
    <row r="39" spans="1:8" ht="23.25" customHeight="1">
      <c r="A39" s="52" t="s">
        <v>130</v>
      </c>
      <c r="B39" s="53"/>
      <c r="C39" s="53"/>
      <c r="D39" s="253"/>
      <c r="E39" s="257"/>
      <c r="H39" s="48"/>
    </row>
    <row r="40" spans="1:8" ht="23.25" customHeight="1">
      <c r="A40" s="55"/>
      <c r="B40" s="54"/>
      <c r="C40" s="54"/>
      <c r="D40" s="253"/>
      <c r="H40" s="48"/>
    </row>
    <row r="41" spans="1:8" ht="23.25" customHeight="1">
      <c r="A41" s="56"/>
      <c r="B41" s="56"/>
      <c r="C41" s="56"/>
      <c r="D41" s="247" t="s">
        <v>2</v>
      </c>
      <c r="E41" s="247" t="s">
        <v>23</v>
      </c>
      <c r="H41" s="48"/>
    </row>
    <row r="42" spans="1:8" ht="23.25" customHeight="1">
      <c r="A42" s="62" t="s">
        <v>10</v>
      </c>
      <c r="B42" s="214" t="s">
        <v>242</v>
      </c>
      <c r="C42" s="215"/>
      <c r="D42" s="253">
        <f>Questionnaire!D42</f>
        <v>0</v>
      </c>
      <c r="E42" s="256">
        <f>IF(COUNTIF(D42,"NON")&gt;0,G42,"")</f>
      </c>
      <c r="G42" s="270" t="s">
        <v>244</v>
      </c>
      <c r="H42" s="48">
        <v>4</v>
      </c>
    </row>
    <row r="43" spans="1:8" ht="23.25" customHeight="1">
      <c r="A43" s="145" t="s">
        <v>11</v>
      </c>
      <c r="B43" s="212" t="s">
        <v>101</v>
      </c>
      <c r="C43" s="213"/>
      <c r="D43" s="253">
        <f>Questionnaire!D43</f>
        <v>0</v>
      </c>
      <c r="E43" s="254">
        <f>IF(COUNTIF(D43,"NON")&gt;0,G43,"")</f>
      </c>
      <c r="G43" s="270" t="s">
        <v>215</v>
      </c>
      <c r="H43" s="153">
        <v>4</v>
      </c>
    </row>
    <row r="44" spans="1:8" ht="23.25" customHeight="1">
      <c r="A44" s="62" t="s">
        <v>142</v>
      </c>
      <c r="B44" s="214" t="s">
        <v>132</v>
      </c>
      <c r="C44" s="215"/>
      <c r="D44" s="253">
        <f>Questionnaire!D44</f>
        <v>0</v>
      </c>
      <c r="E44" s="256">
        <f>IF(COUNTIF(D44,"NON")&gt;0,G44,"")</f>
      </c>
      <c r="G44" s="270" t="s">
        <v>216</v>
      </c>
      <c r="H44" s="48">
        <v>4</v>
      </c>
    </row>
    <row r="45" spans="1:8" ht="23.25" customHeight="1">
      <c r="A45" s="145" t="s">
        <v>143</v>
      </c>
      <c r="B45" s="212" t="s">
        <v>218</v>
      </c>
      <c r="C45" s="213"/>
      <c r="D45" s="253">
        <f>Questionnaire!D45</f>
        <v>0</v>
      </c>
      <c r="E45" s="254">
        <f>IF(COUNTIF(D45,"NON")&gt;0,G45,"")</f>
      </c>
      <c r="G45" s="270" t="s">
        <v>217</v>
      </c>
      <c r="H45" s="153">
        <v>4</v>
      </c>
    </row>
    <row r="46" spans="1:8" ht="23.25" customHeight="1">
      <c r="A46" s="153"/>
      <c r="B46" s="153"/>
      <c r="C46" s="153"/>
      <c r="D46" s="253"/>
      <c r="H46" s="153"/>
    </row>
    <row r="47" spans="1:8" ht="23.25" customHeight="1">
      <c r="A47" s="52" t="s">
        <v>134</v>
      </c>
      <c r="B47" s="53"/>
      <c r="C47" s="53"/>
      <c r="D47" s="253"/>
      <c r="H47" s="48"/>
    </row>
    <row r="48" spans="1:8" ht="23.25" customHeight="1">
      <c r="A48" s="47"/>
      <c r="B48" s="47"/>
      <c r="C48" s="47"/>
      <c r="D48" s="253"/>
      <c r="H48" s="48"/>
    </row>
    <row r="49" spans="1:8" ht="23.25" customHeight="1">
      <c r="A49" s="56"/>
      <c r="B49" s="56"/>
      <c r="C49" s="56"/>
      <c r="D49" s="247" t="s">
        <v>2</v>
      </c>
      <c r="E49" s="247" t="s">
        <v>23</v>
      </c>
      <c r="H49" s="48"/>
    </row>
    <row r="50" spans="1:8" s="236" customFormat="1" ht="23.25" customHeight="1">
      <c r="A50" s="145" t="s">
        <v>12</v>
      </c>
      <c r="B50" s="292" t="s">
        <v>250</v>
      </c>
      <c r="C50" s="293"/>
      <c r="D50" s="253">
        <f>Questionnaire!D50</f>
        <v>0</v>
      </c>
      <c r="E50" s="259">
        <f>IF(COUNTIF(D50,"NON")&gt;0,G50,"")</f>
      </c>
      <c r="G50" s="274" t="s">
        <v>262</v>
      </c>
      <c r="H50" s="237">
        <v>24</v>
      </c>
    </row>
    <row r="51" spans="1:8" ht="32.25" customHeight="1">
      <c r="A51" s="62" t="s">
        <v>13</v>
      </c>
      <c r="B51" s="206" t="s">
        <v>135</v>
      </c>
      <c r="C51" s="152"/>
      <c r="D51" s="253">
        <f>Questionnaire!D51</f>
        <v>0</v>
      </c>
      <c r="E51" s="256">
        <f>IF(COUNTIF(D51,"NON")&gt;0,G51,"")</f>
      </c>
      <c r="G51" s="270" t="s">
        <v>222</v>
      </c>
      <c r="H51" s="48">
        <v>32</v>
      </c>
    </row>
    <row r="52" spans="1:8" ht="39" customHeight="1">
      <c r="A52" s="145" t="s">
        <v>14</v>
      </c>
      <c r="B52" s="208" t="s">
        <v>103</v>
      </c>
      <c r="C52" s="209"/>
      <c r="D52" s="253">
        <f>Questionnaire!D52</f>
        <v>0</v>
      </c>
      <c r="E52" s="254">
        <f>IF(COUNTIF(D52,"NON")&gt;0,G52,"")</f>
      </c>
      <c r="G52" s="270" t="s">
        <v>221</v>
      </c>
      <c r="H52" s="48">
        <v>24</v>
      </c>
    </row>
    <row r="53" spans="1:8" ht="28.5" customHeight="1">
      <c r="A53" s="62" t="s">
        <v>102</v>
      </c>
      <c r="B53" s="63" t="s">
        <v>165</v>
      </c>
      <c r="C53" s="64"/>
      <c r="D53" s="253">
        <f>Questionnaire!D53</f>
        <v>0</v>
      </c>
      <c r="E53" s="256">
        <f>IF(COUNTIF(D53,"NON")&gt;0,G53,"")</f>
      </c>
      <c r="G53" s="270" t="s">
        <v>220</v>
      </c>
      <c r="H53" s="48">
        <v>24</v>
      </c>
    </row>
    <row r="54" spans="1:8" ht="23.25" customHeight="1">
      <c r="A54" s="62"/>
      <c r="B54" s="107"/>
      <c r="C54" s="64"/>
      <c r="D54" s="253"/>
      <c r="H54" s="48"/>
    </row>
    <row r="55" spans="1:8" ht="23.25" customHeight="1">
      <c r="A55" s="52" t="s">
        <v>136</v>
      </c>
      <c r="B55" s="53"/>
      <c r="C55" s="53"/>
      <c r="D55" s="253"/>
      <c r="H55" s="48"/>
    </row>
    <row r="56" spans="1:8" ht="23.25" customHeight="1">
      <c r="A56" s="47"/>
      <c r="B56" s="47"/>
      <c r="C56" s="47"/>
      <c r="D56" s="253"/>
      <c r="H56" s="48"/>
    </row>
    <row r="57" spans="1:8" ht="23.25" customHeight="1">
      <c r="A57" s="56"/>
      <c r="B57" s="56"/>
      <c r="C57" s="56"/>
      <c r="D57" s="247" t="s">
        <v>2</v>
      </c>
      <c r="E57" s="247" t="s">
        <v>23</v>
      </c>
      <c r="H57" s="48"/>
    </row>
    <row r="58" spans="1:8" ht="29.25" customHeight="1">
      <c r="A58" s="145" t="s">
        <v>17</v>
      </c>
      <c r="B58" s="234" t="s">
        <v>251</v>
      </c>
      <c r="C58" s="209"/>
      <c r="D58" s="253">
        <f>Questionnaire!D59</f>
        <v>0</v>
      </c>
      <c r="E58" s="254">
        <f aca="true" t="shared" si="1" ref="E58:E64">IF(COUNTIF(D58,"NON")&gt;0,G58,"")</f>
      </c>
      <c r="G58" s="270" t="s">
        <v>219</v>
      </c>
      <c r="H58" s="153">
        <v>32</v>
      </c>
    </row>
    <row r="59" spans="1:8" ht="29.25" customHeight="1">
      <c r="A59" s="62" t="s">
        <v>18</v>
      </c>
      <c r="B59" s="206" t="s">
        <v>166</v>
      </c>
      <c r="C59" s="207"/>
      <c r="D59" s="253">
        <f>Questionnaire!D60</f>
        <v>0</v>
      </c>
      <c r="E59" s="256">
        <f t="shared" si="1"/>
      </c>
      <c r="G59" s="270" t="s">
        <v>219</v>
      </c>
      <c r="H59" s="153">
        <v>32</v>
      </c>
    </row>
    <row r="60" spans="1:8" ht="23.25" customHeight="1">
      <c r="A60" s="145" t="s">
        <v>185</v>
      </c>
      <c r="B60" s="208" t="s">
        <v>137</v>
      </c>
      <c r="C60" s="209"/>
      <c r="D60" s="253">
        <f>Questionnaire!D61</f>
        <v>0</v>
      </c>
      <c r="E60" s="254">
        <f t="shared" si="1"/>
      </c>
      <c r="H60" s="153"/>
    </row>
    <row r="61" spans="1:8" ht="23.25" customHeight="1">
      <c r="A61" s="62" t="s">
        <v>186</v>
      </c>
      <c r="B61" s="178" t="s">
        <v>168</v>
      </c>
      <c r="C61" s="64"/>
      <c r="D61" s="253">
        <f>Questionnaire!D62</f>
        <v>0</v>
      </c>
      <c r="E61" s="256">
        <f t="shared" si="1"/>
      </c>
      <c r="G61" s="270" t="s">
        <v>223</v>
      </c>
      <c r="H61" s="153">
        <v>24</v>
      </c>
    </row>
    <row r="62" spans="1:8" ht="30" customHeight="1">
      <c r="A62" s="145" t="s">
        <v>187</v>
      </c>
      <c r="B62" s="216" t="s">
        <v>190</v>
      </c>
      <c r="C62" s="217"/>
      <c r="D62" s="253">
        <f>Questionnaire!D63</f>
        <v>0</v>
      </c>
      <c r="E62" s="254">
        <f t="shared" si="1"/>
      </c>
      <c r="G62" s="270" t="s">
        <v>223</v>
      </c>
      <c r="H62" s="153">
        <v>24</v>
      </c>
    </row>
    <row r="63" spans="1:8" ht="23.25" customHeight="1">
      <c r="A63" s="62" t="s">
        <v>188</v>
      </c>
      <c r="B63" s="218" t="s">
        <v>167</v>
      </c>
      <c r="C63" s="219"/>
      <c r="D63" s="253">
        <f>Questionnaire!D64</f>
        <v>0</v>
      </c>
      <c r="E63" s="256">
        <f t="shared" si="1"/>
      </c>
      <c r="G63" s="270" t="s">
        <v>223</v>
      </c>
      <c r="H63" s="153">
        <v>6</v>
      </c>
    </row>
    <row r="64" spans="1:8" ht="23.25" customHeight="1">
      <c r="A64" s="145" t="s">
        <v>189</v>
      </c>
      <c r="B64" s="208" t="s">
        <v>169</v>
      </c>
      <c r="C64" s="209"/>
      <c r="D64" s="253">
        <f>Questionnaire!D65</f>
        <v>0</v>
      </c>
      <c r="E64" s="254">
        <f t="shared" si="1"/>
      </c>
      <c r="G64" s="270" t="s">
        <v>223</v>
      </c>
      <c r="H64" s="153">
        <v>6</v>
      </c>
    </row>
    <row r="65" spans="1:8" ht="23.25" customHeight="1">
      <c r="A65" s="145"/>
      <c r="B65" s="208"/>
      <c r="C65" s="157"/>
      <c r="D65" s="253"/>
      <c r="H65" s="48"/>
    </row>
    <row r="66" spans="1:8" ht="23.25" customHeight="1">
      <c r="A66" s="52" t="s">
        <v>139</v>
      </c>
      <c r="B66" s="53"/>
      <c r="C66" s="53"/>
      <c r="D66" s="253"/>
      <c r="H66" s="48"/>
    </row>
    <row r="67" spans="1:8" ht="23.25" customHeight="1">
      <c r="A67" s="47"/>
      <c r="B67" s="47"/>
      <c r="C67" s="47"/>
      <c r="D67" s="253"/>
      <c r="H67" s="48"/>
    </row>
    <row r="68" spans="1:8" ht="23.25" customHeight="1">
      <c r="A68" s="56"/>
      <c r="B68" s="56"/>
      <c r="C68" s="56"/>
      <c r="D68" s="247" t="s">
        <v>2</v>
      </c>
      <c r="E68" s="247" t="s">
        <v>23</v>
      </c>
      <c r="H68" s="48"/>
    </row>
    <row r="69" spans="1:8" ht="33.75" customHeight="1">
      <c r="A69" s="145" t="s">
        <v>19</v>
      </c>
      <c r="B69" s="264" t="s">
        <v>272</v>
      </c>
      <c r="C69" s="209"/>
      <c r="D69" s="253">
        <f>Questionnaire!D70</f>
        <v>0</v>
      </c>
      <c r="E69" s="254">
        <f aca="true" t="shared" si="2" ref="E69:E88">IF(COUNTIF(D69,"NON")&gt;0,G69,"")</f>
      </c>
      <c r="G69" s="270" t="s">
        <v>270</v>
      </c>
      <c r="H69" s="169">
        <v>24</v>
      </c>
    </row>
    <row r="70" spans="1:8" ht="23.25" customHeight="1">
      <c r="A70" s="145" t="s">
        <v>20</v>
      </c>
      <c r="B70" s="208" t="s">
        <v>170</v>
      </c>
      <c r="C70" s="209"/>
      <c r="D70" s="253">
        <f>Questionnaire!D71</f>
        <v>0</v>
      </c>
      <c r="E70" s="254">
        <f t="shared" si="2"/>
      </c>
      <c r="G70" s="270" t="s">
        <v>224</v>
      </c>
      <c r="H70" s="153">
        <v>24</v>
      </c>
    </row>
    <row r="71" spans="1:8" ht="23.25" customHeight="1">
      <c r="A71" s="62" t="s">
        <v>21</v>
      </c>
      <c r="B71" s="238" t="s">
        <v>256</v>
      </c>
      <c r="C71" s="207"/>
      <c r="D71" s="253">
        <f>Questionnaire!D72</f>
        <v>0</v>
      </c>
      <c r="E71" s="256">
        <f t="shared" si="2"/>
      </c>
      <c r="G71" s="270" t="s">
        <v>225</v>
      </c>
      <c r="H71" s="169">
        <v>32</v>
      </c>
    </row>
    <row r="72" spans="1:8" ht="23.25" customHeight="1">
      <c r="A72" s="145" t="s">
        <v>104</v>
      </c>
      <c r="B72" s="208" t="s">
        <v>177</v>
      </c>
      <c r="C72" s="157"/>
      <c r="D72" s="253">
        <f>Questionnaire!D73</f>
        <v>0</v>
      </c>
      <c r="E72" s="254">
        <f t="shared" si="2"/>
      </c>
      <c r="G72" s="270" t="s">
        <v>226</v>
      </c>
      <c r="H72" s="196">
        <v>24</v>
      </c>
    </row>
    <row r="73" spans="1:8" ht="23.25" customHeight="1">
      <c r="A73" s="62" t="s">
        <v>105</v>
      </c>
      <c r="B73" s="206" t="s">
        <v>171</v>
      </c>
      <c r="C73" s="64"/>
      <c r="D73" s="253">
        <f>Questionnaire!D74</f>
        <v>0</v>
      </c>
      <c r="E73" s="256">
        <f t="shared" si="2"/>
      </c>
      <c r="G73" s="270" t="s">
        <v>226</v>
      </c>
      <c r="H73" s="196">
        <v>24</v>
      </c>
    </row>
    <row r="74" spans="1:8" ht="23.25" customHeight="1">
      <c r="A74" s="145" t="s">
        <v>106</v>
      </c>
      <c r="B74" s="208" t="s">
        <v>172</v>
      </c>
      <c r="C74" s="153"/>
      <c r="D74" s="253">
        <f>Questionnaire!D75</f>
        <v>0</v>
      </c>
      <c r="E74" s="254">
        <f t="shared" si="2"/>
      </c>
      <c r="G74" s="270" t="s">
        <v>227</v>
      </c>
      <c r="H74" s="169">
        <v>24</v>
      </c>
    </row>
    <row r="75" spans="1:8" ht="23.25" customHeight="1">
      <c r="A75" s="62" t="s">
        <v>107</v>
      </c>
      <c r="B75" s="206" t="s">
        <v>173</v>
      </c>
      <c r="C75" s="207"/>
      <c r="D75" s="253">
        <f>Questionnaire!D76</f>
        <v>0</v>
      </c>
      <c r="E75" s="256">
        <f t="shared" si="2"/>
      </c>
      <c r="G75" s="270" t="s">
        <v>228</v>
      </c>
      <c r="H75" s="169">
        <v>24</v>
      </c>
    </row>
    <row r="76" spans="1:8" ht="23.25" customHeight="1">
      <c r="A76" s="145" t="s">
        <v>108</v>
      </c>
      <c r="B76" s="155" t="s">
        <v>180</v>
      </c>
      <c r="C76" s="153"/>
      <c r="D76" s="253">
        <f>Questionnaire!D77</f>
        <v>0</v>
      </c>
      <c r="E76" s="254">
        <f t="shared" si="2"/>
      </c>
      <c r="G76" s="270" t="s">
        <v>229</v>
      </c>
      <c r="H76" s="169">
        <v>24</v>
      </c>
    </row>
    <row r="77" spans="1:8" ht="23.25" customHeight="1">
      <c r="A77" s="62" t="s">
        <v>109</v>
      </c>
      <c r="B77" s="202" t="s">
        <v>274</v>
      </c>
      <c r="C77" s="203"/>
      <c r="D77" s="253">
        <f>Questionnaire!D78</f>
        <v>0</v>
      </c>
      <c r="E77" s="256">
        <f t="shared" si="2"/>
      </c>
      <c r="G77" s="270" t="s">
        <v>230</v>
      </c>
      <c r="H77" s="153">
        <v>48</v>
      </c>
    </row>
    <row r="78" spans="1:8" ht="23.25" customHeight="1">
      <c r="A78" s="145" t="s">
        <v>252</v>
      </c>
      <c r="B78" s="226" t="s">
        <v>194</v>
      </c>
      <c r="C78" s="227"/>
      <c r="D78" s="253">
        <f>Questionnaire!D79</f>
        <v>0</v>
      </c>
      <c r="E78" s="254">
        <f t="shared" si="2"/>
      </c>
      <c r="G78" s="270" t="s">
        <v>231</v>
      </c>
      <c r="H78" s="169">
        <v>48</v>
      </c>
    </row>
    <row r="79" spans="1:8" ht="23.25" customHeight="1">
      <c r="A79" s="62" t="s">
        <v>110</v>
      </c>
      <c r="B79" s="263" t="s">
        <v>275</v>
      </c>
      <c r="C79" s="207"/>
      <c r="D79" s="253">
        <f>Questionnaire!D80</f>
        <v>0</v>
      </c>
      <c r="E79" s="256">
        <f t="shared" si="2"/>
      </c>
      <c r="G79" s="270" t="s">
        <v>232</v>
      </c>
      <c r="H79" s="153">
        <v>48</v>
      </c>
    </row>
    <row r="80" spans="1:8" ht="23.25" customHeight="1">
      <c r="A80" s="145" t="s">
        <v>178</v>
      </c>
      <c r="B80" s="264" t="s">
        <v>276</v>
      </c>
      <c r="C80" s="209"/>
      <c r="D80" s="253">
        <f>Questionnaire!D81</f>
        <v>0</v>
      </c>
      <c r="E80" s="254">
        <f t="shared" si="2"/>
      </c>
      <c r="G80" s="270" t="s">
        <v>233</v>
      </c>
      <c r="H80" s="153">
        <v>48</v>
      </c>
    </row>
    <row r="81" spans="1:8" ht="23.25" customHeight="1">
      <c r="A81" s="62" t="s">
        <v>111</v>
      </c>
      <c r="B81" s="238" t="s">
        <v>255</v>
      </c>
      <c r="C81" s="207"/>
      <c r="D81" s="253">
        <f>Questionnaire!D82</f>
        <v>0</v>
      </c>
      <c r="E81" s="256">
        <f t="shared" si="2"/>
      </c>
      <c r="G81" s="270" t="s">
        <v>234</v>
      </c>
      <c r="H81" s="169">
        <v>48</v>
      </c>
    </row>
    <row r="82" spans="1:8" ht="23.25" customHeight="1">
      <c r="A82" s="145" t="s">
        <v>112</v>
      </c>
      <c r="B82" s="155" t="s">
        <v>179</v>
      </c>
      <c r="C82" s="153"/>
      <c r="D82" s="253">
        <f>Questionnaire!D83</f>
        <v>0</v>
      </c>
      <c r="E82" s="254">
        <f t="shared" si="2"/>
      </c>
      <c r="G82" s="270" t="s">
        <v>241</v>
      </c>
      <c r="H82" s="153">
        <v>24</v>
      </c>
    </row>
    <row r="83" spans="1:8" ht="23.25" customHeight="1">
      <c r="A83" s="62" t="s">
        <v>113</v>
      </c>
      <c r="B83" s="74" t="s">
        <v>174</v>
      </c>
      <c r="C83" s="64"/>
      <c r="D83" s="253">
        <f>Questionnaire!D84</f>
        <v>0</v>
      </c>
      <c r="E83" s="256">
        <f t="shared" si="2"/>
      </c>
      <c r="G83" s="270" t="s">
        <v>235</v>
      </c>
      <c r="H83" s="153">
        <v>32</v>
      </c>
    </row>
    <row r="84" spans="1:8" ht="23.25" customHeight="1">
      <c r="A84" s="145" t="s">
        <v>114</v>
      </c>
      <c r="B84" s="155" t="s">
        <v>261</v>
      </c>
      <c r="C84" s="153"/>
      <c r="D84" s="253">
        <f>Questionnaire!D85</f>
        <v>0</v>
      </c>
      <c r="E84" s="254">
        <f t="shared" si="2"/>
      </c>
      <c r="H84" s="153"/>
    </row>
    <row r="85" spans="1:8" ht="23.25" customHeight="1">
      <c r="A85" s="62" t="s">
        <v>253</v>
      </c>
      <c r="B85" s="178" t="s">
        <v>175</v>
      </c>
      <c r="C85" s="64"/>
      <c r="D85" s="253">
        <f>Questionnaire!D86</f>
        <v>0</v>
      </c>
      <c r="E85" s="256">
        <f t="shared" si="2"/>
      </c>
      <c r="G85" s="270" t="s">
        <v>236</v>
      </c>
      <c r="H85" s="169">
        <v>48</v>
      </c>
    </row>
    <row r="86" spans="1:8" ht="23.25" customHeight="1">
      <c r="A86" s="145" t="s">
        <v>254</v>
      </c>
      <c r="B86" s="216" t="s">
        <v>176</v>
      </c>
      <c r="C86" s="153"/>
      <c r="D86" s="253">
        <f>Questionnaire!D87</f>
        <v>0</v>
      </c>
      <c r="E86" s="254">
        <f t="shared" si="2"/>
      </c>
      <c r="G86" s="270" t="s">
        <v>237</v>
      </c>
      <c r="H86" s="153">
        <v>48</v>
      </c>
    </row>
    <row r="87" spans="1:8" ht="23.25" customHeight="1">
      <c r="A87" s="62" t="s">
        <v>115</v>
      </c>
      <c r="B87" s="74" t="s">
        <v>279</v>
      </c>
      <c r="C87" s="64"/>
      <c r="D87" s="253">
        <f>Questionnaire!D88</f>
        <v>0</v>
      </c>
      <c r="E87" s="256">
        <f t="shared" si="2"/>
      </c>
      <c r="G87" s="270" t="s">
        <v>238</v>
      </c>
      <c r="H87" s="153">
        <v>48</v>
      </c>
    </row>
    <row r="88" spans="1:8" ht="25.5" customHeight="1">
      <c r="A88" s="145" t="s">
        <v>116</v>
      </c>
      <c r="B88" s="266" t="s">
        <v>246</v>
      </c>
      <c r="C88" s="153"/>
      <c r="D88" s="253">
        <f>Questionnaire!D89</f>
        <v>0</v>
      </c>
      <c r="E88" s="254">
        <f t="shared" si="2"/>
      </c>
      <c r="G88" s="270" t="s">
        <v>271</v>
      </c>
      <c r="H88" s="153">
        <v>48</v>
      </c>
    </row>
    <row r="89" spans="1:8" s="186" customFormat="1" ht="23.25" customHeight="1">
      <c r="A89" s="268"/>
      <c r="B89" s="269"/>
      <c r="C89" s="153"/>
      <c r="D89" s="253"/>
      <c r="E89" s="257"/>
      <c r="G89" s="274"/>
      <c r="H89" s="153"/>
    </row>
    <row r="90" spans="1:8" ht="23.25" customHeight="1">
      <c r="A90" s="52" t="s">
        <v>138</v>
      </c>
      <c r="B90" s="53"/>
      <c r="C90" s="53"/>
      <c r="D90" s="253"/>
      <c r="H90" s="48"/>
    </row>
    <row r="91" spans="1:8" ht="23.25" customHeight="1">
      <c r="A91" s="153"/>
      <c r="B91" s="153"/>
      <c r="C91" s="153"/>
      <c r="D91" s="253"/>
      <c r="H91" s="48"/>
    </row>
    <row r="92" spans="1:8" ht="23.25" customHeight="1">
      <c r="A92" s="56"/>
      <c r="B92" s="56"/>
      <c r="C92" s="56"/>
      <c r="D92" s="247" t="s">
        <v>2</v>
      </c>
      <c r="E92" s="247" t="s">
        <v>23</v>
      </c>
      <c r="H92" s="48"/>
    </row>
    <row r="93" spans="1:8" ht="23.25" customHeight="1">
      <c r="A93" s="145" t="s">
        <v>22</v>
      </c>
      <c r="B93" s="168" t="s">
        <v>181</v>
      </c>
      <c r="C93" s="169"/>
      <c r="D93" s="253">
        <f>Questionnaire!D94</f>
        <v>0</v>
      </c>
      <c r="E93" s="254">
        <f>IF(COUNTIF(D93,"NON")&gt;0,G93,"")</f>
      </c>
      <c r="G93" s="270" t="s">
        <v>239</v>
      </c>
      <c r="H93" s="153">
        <v>48</v>
      </c>
    </row>
    <row r="94" spans="1:8" ht="23.25" customHeight="1">
      <c r="A94" s="62" t="s">
        <v>260</v>
      </c>
      <c r="B94" s="206" t="s">
        <v>183</v>
      </c>
      <c r="C94" s="207"/>
      <c r="D94" s="253">
        <f>Questionnaire!D95</f>
        <v>0</v>
      </c>
      <c r="E94" s="256">
        <f>IF(COUNTIF(D94,"NON")&gt;0,G94,"")</f>
      </c>
      <c r="G94" s="270" t="s">
        <v>240</v>
      </c>
      <c r="H94" s="153">
        <v>32</v>
      </c>
    </row>
    <row r="95" ht="23.25" customHeight="1">
      <c r="H95" s="48"/>
    </row>
    <row r="96" ht="23.25" customHeight="1">
      <c r="E96" s="257"/>
    </row>
  </sheetData>
  <sheetProtection selectLockedCells="1" selectUnlockedCells="1"/>
  <mergeCells count="2">
    <mergeCell ref="A9:E9"/>
    <mergeCell ref="B50:C50"/>
  </mergeCells>
  <conditionalFormatting sqref="D93:D65536 D10:D11 D1:D8 D13 D15:D40 D42:D48 D50:D56 D58:D67 D69:D91">
    <cfRule type="containsText" priority="5" dxfId="3" operator="containsText" stopIfTrue="1" text="OUI">
      <formula>NOT(ISERROR(SEARCH("OUI",D1)))</formula>
    </cfRule>
  </conditionalFormatting>
  <conditionalFormatting sqref="D93:D94 D15:D40 D42:D48 D50:D56 D58:D67 D69:D91">
    <cfRule type="expression" priority="6" dxfId="2" stopIfTrue="1">
      <formula>AND(D15="Non",H15&gt;=28)</formula>
    </cfRule>
    <cfRule type="expression" priority="7" dxfId="1" stopIfTrue="1">
      <formula>AND(D15="Non",H15&gt;=8)</formula>
    </cfRule>
    <cfRule type="expression" priority="10" dxfId="0" stopIfTrue="1">
      <formula>AND(D15="Non",H15&lt;8)</formula>
    </cfRule>
  </conditionalFormatting>
  <printOptions/>
  <pageMargins left="0" right="0" top="0" bottom="0" header="0.31496062992125984" footer="0.31496062992125984"/>
  <pageSetup fitToHeight="2" horizontalDpi="600" verticalDpi="600" orientation="landscape" paperSize="8" scale="104" r:id="rId2"/>
  <rowBreaks count="2" manualBreakCount="2">
    <brk id="38" max="7" man="1"/>
    <brk id="65" max="7" man="1"/>
  </rowBreaks>
  <drawing r:id="rId1"/>
</worksheet>
</file>

<file path=xl/worksheets/sheet6.xml><?xml version="1.0" encoding="utf-8"?>
<worksheet xmlns="http://schemas.openxmlformats.org/spreadsheetml/2006/main" xmlns:r="http://schemas.openxmlformats.org/officeDocument/2006/relationships">
  <sheetPr codeName="Feuil6"/>
  <dimension ref="A9:U123"/>
  <sheetViews>
    <sheetView showGridLines="0" showRowColHeaders="0" zoomScalePageLayoutView="0" workbookViewId="0" topLeftCell="A1">
      <pane ySplit="10" topLeftCell="A11" activePane="bottomLeft" state="frozen"/>
      <selection pane="topLeft" activeCell="A1" sqref="A1"/>
      <selection pane="bottomLeft" activeCell="F18" sqref="F18"/>
    </sheetView>
  </sheetViews>
  <sheetFormatPr defaultColWidth="11.421875" defaultRowHeight="12.75"/>
  <cols>
    <col min="1" max="1" width="6.28125" style="47" customWidth="1"/>
    <col min="2" max="2" width="68.00390625" style="47" customWidth="1"/>
    <col min="3" max="3" width="11.28125" style="47" customWidth="1"/>
    <col min="4" max="4" width="14.57421875" style="47" customWidth="1"/>
    <col min="5" max="5" width="57.28125" style="47" customWidth="1"/>
    <col min="6" max="6" width="15.421875" style="47" customWidth="1"/>
    <col min="7" max="7" width="15.57421875" style="48" customWidth="1"/>
    <col min="8" max="8" width="0.42578125" style="47" customWidth="1"/>
    <col min="9" max="9" width="18.00390625" style="47" hidden="1" customWidth="1"/>
    <col min="10" max="10" width="18.28125" style="47" hidden="1" customWidth="1"/>
    <col min="11" max="11" width="21.7109375" style="47" hidden="1" customWidth="1"/>
    <col min="12" max="12" width="1.28515625" style="47" customWidth="1"/>
    <col min="13" max="13" width="7.57421875" style="47" customWidth="1"/>
    <col min="14" max="14" width="13.28125" style="47" hidden="1" customWidth="1"/>
    <col min="15" max="15" width="14.28125" style="47" hidden="1" customWidth="1"/>
    <col min="16" max="16" width="15.140625" style="47" hidden="1" customWidth="1"/>
    <col min="17" max="17" width="16.140625" style="47" hidden="1" customWidth="1"/>
    <col min="18" max="18" width="15.57421875" style="47" hidden="1" customWidth="1"/>
    <col min="19" max="19" width="15.7109375" style="47" hidden="1" customWidth="1"/>
    <col min="20" max="20" width="14.140625" style="47" hidden="1" customWidth="1"/>
    <col min="21" max="21" width="13.00390625" style="47" hidden="1" customWidth="1"/>
    <col min="22" max="22" width="13.7109375" style="47" hidden="1" customWidth="1"/>
    <col min="23" max="23" width="16.8515625" style="47" customWidth="1"/>
    <col min="24" max="24" width="15.8515625" style="47" customWidth="1"/>
    <col min="25" max="25" width="14.140625" style="47" customWidth="1"/>
    <col min="26" max="16384" width="11.421875" style="47" customWidth="1"/>
  </cols>
  <sheetData>
    <row r="1" ht="12.75"/>
    <row r="2" ht="12.75"/>
    <row r="3" ht="12.75"/>
    <row r="4" ht="12.75"/>
    <row r="5" ht="12.75"/>
    <row r="6" ht="12.75"/>
    <row r="7" ht="12.75"/>
    <row r="8" ht="12.75"/>
    <row r="9" s="87" customFormat="1" ht="19.5" customHeight="1">
      <c r="A9" s="87" t="s">
        <v>59</v>
      </c>
    </row>
    <row r="10" s="113" customFormat="1" ht="19.5" customHeight="1">
      <c r="B10" s="112" t="s">
        <v>53</v>
      </c>
    </row>
    <row r="11" ht="12.75"/>
    <row r="12" s="53" customFormat="1" ht="18.75" thickBot="1">
      <c r="A12" s="52" t="s">
        <v>60</v>
      </c>
    </row>
    <row r="13" spans="1:6" s="54" customFormat="1" ht="12.75" customHeight="1" thickTop="1">
      <c r="A13" s="55"/>
      <c r="E13" s="88"/>
      <c r="F13" s="89" t="s">
        <v>28</v>
      </c>
    </row>
    <row r="14" spans="1:20" ht="12.75">
      <c r="A14" s="56"/>
      <c r="B14" s="56"/>
      <c r="C14" s="56"/>
      <c r="D14" s="57" t="s">
        <v>2</v>
      </c>
      <c r="E14" s="90" t="s">
        <v>16</v>
      </c>
      <c r="F14" s="91" t="s">
        <v>94</v>
      </c>
      <c r="N14" s="58" t="s">
        <v>1</v>
      </c>
      <c r="O14" s="58" t="s">
        <v>15</v>
      </c>
      <c r="P14" s="26">
        <f>P26/O26</f>
        <v>1.188235294117647</v>
      </c>
      <c r="Q14" s="72" t="s">
        <v>50</v>
      </c>
      <c r="R14" s="73"/>
      <c r="S14" s="129"/>
      <c r="T14" s="48"/>
    </row>
    <row r="15" spans="4:21" s="48" customFormat="1" ht="3.75" customHeight="1">
      <c r="D15" s="59"/>
      <c r="E15" s="92"/>
      <c r="F15" s="93" t="s">
        <v>36</v>
      </c>
      <c r="H15" s="47"/>
      <c r="I15" s="47"/>
      <c r="J15" s="47"/>
      <c r="K15" s="47"/>
      <c r="L15" s="47"/>
      <c r="M15" s="47"/>
      <c r="N15" s="60"/>
      <c r="O15" s="60"/>
      <c r="P15" s="16"/>
      <c r="Q15" s="61" t="s">
        <v>37</v>
      </c>
      <c r="R15" s="47"/>
      <c r="S15" s="47"/>
      <c r="T15" s="47"/>
      <c r="U15" s="47"/>
    </row>
    <row r="16" spans="4:21" s="48" customFormat="1" ht="3" customHeight="1">
      <c r="D16" s="59"/>
      <c r="E16" s="92"/>
      <c r="F16" s="93" t="s">
        <v>0</v>
      </c>
      <c r="H16" s="47"/>
      <c r="I16" s="47"/>
      <c r="J16" s="47"/>
      <c r="K16" s="47"/>
      <c r="L16" s="47"/>
      <c r="M16" s="47"/>
      <c r="N16" s="60"/>
      <c r="O16" s="60"/>
      <c r="P16" s="16"/>
      <c r="Q16" s="61"/>
      <c r="R16" s="47"/>
      <c r="S16" s="47"/>
      <c r="T16" s="47"/>
      <c r="U16" s="47"/>
    </row>
    <row r="17" spans="4:16" s="48" customFormat="1" ht="2.25" customHeight="1">
      <c r="D17" s="59"/>
      <c r="E17" s="92"/>
      <c r="F17" s="93" t="s">
        <v>48</v>
      </c>
      <c r="N17" s="60"/>
      <c r="O17" s="60"/>
      <c r="P17" s="16"/>
    </row>
    <row r="18" spans="1:18" ht="62.25" customHeight="1">
      <c r="A18" s="62" t="str">
        <f>Questionnaire!A15</f>
        <v>1.1</v>
      </c>
      <c r="B18" s="94" t="str">
        <f>Questionnaire!B15</f>
        <v>Connaissez vous les règles de gestion des produits de santé soumis à la chaîne du froid (PST) dans l'établissement?</v>
      </c>
      <c r="C18" s="62"/>
      <c r="D18" s="95">
        <f>Questionnaire!D15</f>
        <v>0</v>
      </c>
      <c r="E18" s="96" t="s">
        <v>67</v>
      </c>
      <c r="F18" s="13"/>
      <c r="N18" s="58" t="s">
        <v>0</v>
      </c>
      <c r="O18" s="47">
        <v>32</v>
      </c>
      <c r="P18" s="47">
        <f aca="true" t="shared" si="0" ref="P18:P25">IF(OR(F18=N18,F18=""),O18,0)</f>
        <v>32</v>
      </c>
      <c r="Q18" s="75" t="s">
        <v>48</v>
      </c>
      <c r="R18" s="73">
        <f>IF(OR(F18=Q18,F18=""),-O18,0)</f>
        <v>-32</v>
      </c>
    </row>
    <row r="19" spans="1:16" ht="53.25" customHeight="1">
      <c r="A19" s="65" t="str">
        <f>Questionnaire!A16</f>
        <v>1.2</v>
      </c>
      <c r="B19" s="97" t="str">
        <f>Questionnaire!B16</f>
        <v>Les règles organisant la disponibilité et la détention des PST dans l'unité de soins sont elles facilement accessibles, dans votre UDS (classeur ou information en ligne)?</v>
      </c>
      <c r="C19" s="65"/>
      <c r="D19" s="98">
        <f>Questionnaire!D16</f>
        <v>0</v>
      </c>
      <c r="E19" s="99" t="s">
        <v>68</v>
      </c>
      <c r="F19" s="14"/>
      <c r="N19" s="58" t="s">
        <v>0</v>
      </c>
      <c r="O19" s="47">
        <v>42</v>
      </c>
      <c r="P19" s="47">
        <f t="shared" si="0"/>
        <v>42</v>
      </c>
    </row>
    <row r="20" spans="1:16" ht="29.25" customHeight="1">
      <c r="A20" s="62" t="str">
        <f>Questionnaire!A18</f>
        <v>1.3.1</v>
      </c>
      <c r="B20" s="94" t="str">
        <f>Questionnaire!B18</f>
        <v>les personnes responsables à chaque étape de la réception à l'administration des PST?</v>
      </c>
      <c r="C20" s="62"/>
      <c r="D20" s="95">
        <f>Questionnaire!D18</f>
        <v>0</v>
      </c>
      <c r="E20" s="96" t="s">
        <v>69</v>
      </c>
      <c r="F20" s="13"/>
      <c r="N20" s="58" t="s">
        <v>0</v>
      </c>
      <c r="O20" s="47">
        <v>32</v>
      </c>
      <c r="P20" s="47">
        <f t="shared" si="0"/>
        <v>32</v>
      </c>
    </row>
    <row r="21" spans="1:16" ht="51" customHeight="1">
      <c r="A21" s="65" t="str">
        <f>Questionnaire!A19</f>
        <v>1.3.2</v>
      </c>
      <c r="B21" s="97" t="str">
        <f>Questionnaire!B19</f>
        <v>les modalités de commande des PST?</v>
      </c>
      <c r="C21" s="65"/>
      <c r="D21" s="98">
        <f>Questionnaire!D19</f>
        <v>0</v>
      </c>
      <c r="E21" s="99" t="s">
        <v>70</v>
      </c>
      <c r="F21" s="14"/>
      <c r="N21" s="58" t="s">
        <v>0</v>
      </c>
      <c r="O21" s="47">
        <v>24</v>
      </c>
      <c r="P21" s="47">
        <f t="shared" si="0"/>
        <v>24</v>
      </c>
    </row>
    <row r="22" spans="1:16" ht="34.5" customHeight="1">
      <c r="A22" s="62" t="str">
        <f>Questionnaire!A21</f>
        <v>1.3.4</v>
      </c>
      <c r="B22" s="94" t="str">
        <f>Questionnaire!B21</f>
        <v>les modalités de réception des PST dans les UDS?</v>
      </c>
      <c r="C22" s="62"/>
      <c r="D22" s="95">
        <f>Questionnaire!D21</f>
        <v>0</v>
      </c>
      <c r="E22" s="96" t="s">
        <v>71</v>
      </c>
      <c r="F22" s="13"/>
      <c r="N22" s="58" t="s">
        <v>0</v>
      </c>
      <c r="O22" s="47">
        <v>32</v>
      </c>
      <c r="P22" s="47">
        <f t="shared" si="0"/>
        <v>32</v>
      </c>
    </row>
    <row r="23" spans="1:16" ht="31.5" customHeight="1">
      <c r="A23" s="65" t="str">
        <f>Questionnaire!A22</f>
        <v>1.3.5</v>
      </c>
      <c r="B23" s="97" t="str">
        <f>Questionnaire!B22</f>
        <v>les modalités de stockage dans PST dans l'UDS?</v>
      </c>
      <c r="C23" s="65"/>
      <c r="D23" s="98">
        <f>Questionnaire!D22</f>
        <v>0</v>
      </c>
      <c r="E23" s="99" t="s">
        <v>72</v>
      </c>
      <c r="F23" s="14"/>
      <c r="N23" s="58" t="s">
        <v>0</v>
      </c>
      <c r="O23" s="47">
        <v>6</v>
      </c>
      <c r="P23" s="47">
        <f t="shared" si="0"/>
        <v>6</v>
      </c>
    </row>
    <row r="24" spans="1:16" ht="56.25" customHeight="1">
      <c r="A24" s="62" t="e">
        <f>Questionnaire!#REF!</f>
        <v>#REF!</v>
      </c>
      <c r="B24" s="94" t="e">
        <f>Questionnaire!#REF!</f>
        <v>#REF!</v>
      </c>
      <c r="C24" s="62"/>
      <c r="D24" s="95" t="e">
        <f>Questionnaire!#REF!</f>
        <v>#REF!</v>
      </c>
      <c r="E24" s="96" t="s">
        <v>73</v>
      </c>
      <c r="F24" s="13"/>
      <c r="N24" s="61" t="s">
        <v>0</v>
      </c>
      <c r="O24" s="47">
        <v>18</v>
      </c>
      <c r="P24" s="47">
        <f t="shared" si="0"/>
        <v>18</v>
      </c>
    </row>
    <row r="25" spans="1:16" ht="33" customHeight="1">
      <c r="A25" s="65" t="str">
        <f>Questionnaire!A24</f>
        <v>1.3.7</v>
      </c>
      <c r="B25" s="97" t="str">
        <f>Questionnaire!B24</f>
        <v>les modalités de maintenance (par le service technique) des réfrigérateurs et congélateurs?</v>
      </c>
      <c r="C25" s="65"/>
      <c r="D25" s="98">
        <f>Questionnaire!D24</f>
        <v>0</v>
      </c>
      <c r="E25" s="99" t="s">
        <v>74</v>
      </c>
      <c r="F25" s="14"/>
      <c r="N25" s="58" t="s">
        <v>0</v>
      </c>
      <c r="O25" s="47">
        <v>16</v>
      </c>
      <c r="P25" s="47">
        <f t="shared" si="0"/>
        <v>16</v>
      </c>
    </row>
    <row r="26" spans="5:16" ht="12.75">
      <c r="E26" s="100"/>
      <c r="F26" s="101"/>
      <c r="O26" s="47">
        <f>SUM(O18:O25)+R18</f>
        <v>170</v>
      </c>
      <c r="P26" s="47">
        <f>SUM(P18:P25)</f>
        <v>202</v>
      </c>
    </row>
    <row r="27" spans="5:6" ht="12.75">
      <c r="E27" s="100"/>
      <c r="F27" s="101"/>
    </row>
    <row r="28" spans="1:6" s="54" customFormat="1" ht="18">
      <c r="A28" s="52" t="s">
        <v>61</v>
      </c>
      <c r="B28" s="53"/>
      <c r="C28" s="53"/>
      <c r="D28" s="53"/>
      <c r="E28" s="102"/>
      <c r="F28" s="103"/>
    </row>
    <row r="29" spans="1:6" s="54" customFormat="1" ht="18">
      <c r="A29" s="55"/>
      <c r="E29" s="104"/>
      <c r="F29" s="105"/>
    </row>
    <row r="30" spans="1:16" ht="12.75">
      <c r="A30" s="56"/>
      <c r="B30" s="56"/>
      <c r="C30" s="56"/>
      <c r="D30" s="57" t="s">
        <v>2</v>
      </c>
      <c r="E30" s="90" t="s">
        <v>16</v>
      </c>
      <c r="F30" s="91" t="s">
        <v>2</v>
      </c>
      <c r="N30" s="58" t="s">
        <v>1</v>
      </c>
      <c r="O30" s="58" t="s">
        <v>15</v>
      </c>
      <c r="P30" s="26">
        <f>P38/O38</f>
        <v>1</v>
      </c>
    </row>
    <row r="31" spans="4:17" s="48" customFormat="1" ht="3" customHeight="1">
      <c r="D31" s="59"/>
      <c r="E31" s="92"/>
      <c r="F31" s="130" t="s">
        <v>36</v>
      </c>
      <c r="N31" s="60"/>
      <c r="O31" s="60"/>
      <c r="P31" s="16"/>
      <c r="Q31" s="66" t="s">
        <v>37</v>
      </c>
    </row>
    <row r="32" spans="5:16" ht="3" customHeight="1">
      <c r="E32" s="100"/>
      <c r="F32" s="131" t="s">
        <v>0</v>
      </c>
      <c r="N32" s="67"/>
      <c r="O32" s="67"/>
      <c r="P32" s="67"/>
    </row>
    <row r="33" spans="1:16" ht="77.25" customHeight="1">
      <c r="A33" s="62" t="str">
        <f>Questionnaire!A30</f>
        <v>1.5.1</v>
      </c>
      <c r="B33" s="63" t="str">
        <f>Questionnaire!B30</f>
        <v>sur la commande?</v>
      </c>
      <c r="C33" s="64"/>
      <c r="D33" s="95">
        <f>Questionnaire!D30</f>
        <v>0</v>
      </c>
      <c r="E33" s="96" t="s">
        <v>75</v>
      </c>
      <c r="F33" s="13"/>
      <c r="N33" s="58" t="s">
        <v>0</v>
      </c>
      <c r="O33" s="47">
        <v>8</v>
      </c>
      <c r="P33" s="47">
        <f>IF(OR(F33=N33,F33=""),O33,0)</f>
        <v>8</v>
      </c>
    </row>
    <row r="34" spans="1:16" ht="30.75" customHeight="1">
      <c r="A34" s="65" t="str">
        <f>Questionnaire!A32</f>
        <v>1.5.3</v>
      </c>
      <c r="B34" s="107" t="str">
        <f>Questionnaire!B32</f>
        <v>sur la réception?</v>
      </c>
      <c r="C34" s="48"/>
      <c r="D34" s="98">
        <f>Questionnaire!D32</f>
        <v>0</v>
      </c>
      <c r="E34" s="99" t="s">
        <v>76</v>
      </c>
      <c r="F34" s="14"/>
      <c r="N34" s="58" t="s">
        <v>0</v>
      </c>
      <c r="O34" s="47">
        <v>18</v>
      </c>
      <c r="P34" s="47">
        <f>IF(OR(F34=N34,F34=""),O34,0)</f>
        <v>18</v>
      </c>
    </row>
    <row r="35" spans="1:16" ht="29.25" customHeight="1">
      <c r="A35" s="62" t="str">
        <f>Questionnaire!A33</f>
        <v>1.5.4</v>
      </c>
      <c r="B35" s="63" t="str">
        <f>Questionnaire!B33</f>
        <v>sur le stockage?</v>
      </c>
      <c r="C35" s="64"/>
      <c r="D35" s="95">
        <f>Questionnaire!D33</f>
        <v>0</v>
      </c>
      <c r="E35" s="96" t="s">
        <v>77</v>
      </c>
      <c r="F35" s="13"/>
      <c r="N35" s="58" t="s">
        <v>0</v>
      </c>
      <c r="O35" s="47">
        <v>18</v>
      </c>
      <c r="P35" s="47">
        <f>IF(OR(F35=N35,F35=""),O35,0)</f>
        <v>18</v>
      </c>
    </row>
    <row r="36" spans="1:16" ht="30" customHeight="1">
      <c r="A36" s="65" t="str">
        <f>Questionnaire!A35</f>
        <v>1.5.6</v>
      </c>
      <c r="B36" s="107" t="str">
        <f>Questionnaire!B35</f>
        <v>sur l'entretien?</v>
      </c>
      <c r="C36" s="48"/>
      <c r="D36" s="98">
        <f>Questionnaire!D35</f>
        <v>0</v>
      </c>
      <c r="E36" s="99" t="s">
        <v>78</v>
      </c>
      <c r="F36" s="14"/>
      <c r="N36" s="58" t="s">
        <v>0</v>
      </c>
      <c r="O36" s="47">
        <v>24</v>
      </c>
      <c r="P36" s="47">
        <f>IF(OR(F36=N36,F36=""),O36,0)</f>
        <v>24</v>
      </c>
    </row>
    <row r="37" spans="1:16" ht="78.75" customHeight="1">
      <c r="A37" s="62" t="str">
        <f>Questionnaire!A36</f>
        <v>1.5.7</v>
      </c>
      <c r="B37" s="63" t="str">
        <f>Questionnaire!B36</f>
        <v>sur les fiches d'évènements indésirables?</v>
      </c>
      <c r="C37" s="64"/>
      <c r="D37" s="95">
        <f>Questionnaire!D36</f>
        <v>0</v>
      </c>
      <c r="E37" s="96" t="s">
        <v>79</v>
      </c>
      <c r="F37" s="13"/>
      <c r="N37" s="58" t="s">
        <v>0</v>
      </c>
      <c r="O37" s="47">
        <v>18</v>
      </c>
      <c r="P37" s="47">
        <f>IF(OR(F37=N37,F37=""),O37,0)</f>
        <v>18</v>
      </c>
    </row>
    <row r="38" spans="5:16" ht="12.75">
      <c r="E38" s="100"/>
      <c r="F38" s="101"/>
      <c r="O38" s="47">
        <f>SUM(O33:O37)</f>
        <v>86</v>
      </c>
      <c r="P38" s="47">
        <f>SUM(P33:P37)</f>
        <v>86</v>
      </c>
    </row>
    <row r="39" spans="5:6" ht="12.75">
      <c r="E39" s="100"/>
      <c r="F39" s="101"/>
    </row>
    <row r="40" spans="1:6" s="54" customFormat="1" ht="18">
      <c r="A40" s="52" t="s">
        <v>62</v>
      </c>
      <c r="B40" s="53"/>
      <c r="C40" s="53"/>
      <c r="D40" s="53"/>
      <c r="E40" s="102"/>
      <c r="F40" s="103"/>
    </row>
    <row r="41" spans="5:6" ht="12.75">
      <c r="E41" s="100"/>
      <c r="F41" s="101"/>
    </row>
    <row r="42" spans="1:18" ht="12.75">
      <c r="A42" s="56"/>
      <c r="B42" s="56"/>
      <c r="C42" s="56"/>
      <c r="D42" s="57" t="s">
        <v>2</v>
      </c>
      <c r="E42" s="90" t="s">
        <v>16</v>
      </c>
      <c r="F42" s="91" t="s">
        <v>2</v>
      </c>
      <c r="N42" s="58" t="s">
        <v>1</v>
      </c>
      <c r="O42" s="58" t="s">
        <v>5</v>
      </c>
      <c r="P42" s="26">
        <f>P60/O60</f>
        <v>1</v>
      </c>
      <c r="Q42" s="68"/>
      <c r="R42" s="69"/>
    </row>
    <row r="43" spans="4:18" s="48" customFormat="1" ht="2.25" customHeight="1">
      <c r="D43" s="59"/>
      <c r="E43" s="92"/>
      <c r="F43" s="130" t="s">
        <v>36</v>
      </c>
      <c r="N43" s="60"/>
      <c r="O43" s="60"/>
      <c r="P43" s="16"/>
      <c r="Q43" s="68" t="s">
        <v>37</v>
      </c>
      <c r="R43" s="69"/>
    </row>
    <row r="44" spans="5:18" ht="3" customHeight="1">
      <c r="E44" s="100"/>
      <c r="F44" s="131" t="s">
        <v>0</v>
      </c>
      <c r="N44" s="67"/>
      <c r="O44" s="67"/>
      <c r="P44" s="67"/>
      <c r="Q44" s="48"/>
      <c r="R44" s="69"/>
    </row>
    <row r="45" spans="1:18" ht="19.5" customHeight="1">
      <c r="A45" s="65">
        <f>Questionnaire!A41</f>
        <v>0</v>
      </c>
      <c r="B45" s="108">
        <f>Questionnaire!B41</f>
        <v>0</v>
      </c>
      <c r="C45" s="48"/>
      <c r="D45" s="98"/>
      <c r="E45" s="99"/>
      <c r="F45" s="106" t="s">
        <v>36</v>
      </c>
      <c r="N45" s="60"/>
      <c r="O45" s="67"/>
      <c r="P45" s="67"/>
      <c r="R45" s="70"/>
    </row>
    <row r="46" spans="4:21" s="48" customFormat="1" ht="2.25" customHeight="1">
      <c r="D46" s="59"/>
      <c r="E46" s="92"/>
      <c r="F46" s="130" t="s">
        <v>36</v>
      </c>
      <c r="N46" s="60"/>
      <c r="O46" s="60"/>
      <c r="P46" s="16"/>
      <c r="Q46" s="68" t="s">
        <v>37</v>
      </c>
      <c r="R46" s="69"/>
      <c r="S46" s="47"/>
      <c r="T46" s="47"/>
      <c r="U46" s="47"/>
    </row>
    <row r="47" spans="5:21" ht="3" customHeight="1">
      <c r="E47" s="100"/>
      <c r="F47" s="131" t="s">
        <v>0</v>
      </c>
      <c r="N47" s="67"/>
      <c r="O47" s="67"/>
      <c r="P47" s="67"/>
      <c r="Q47" s="48"/>
      <c r="R47" s="69"/>
      <c r="S47" s="48"/>
      <c r="T47" s="48"/>
      <c r="U47" s="48"/>
    </row>
    <row r="48" spans="1:18" ht="35.25" customHeight="1">
      <c r="A48" s="62" t="str">
        <f>Questionnaire!A43</f>
        <v>2.2</v>
      </c>
      <c r="B48" s="94" t="str">
        <f>Questionnaire!B43</f>
        <v>Le choix du jour et de l'heure de passage de la commande est-il programmé et optimisé afin de limiter le temps pendant lequel les PST sont hors d’une enceinte thermostatique ?</v>
      </c>
      <c r="C48" s="64"/>
      <c r="D48" s="95">
        <f>Questionnaire!D43</f>
        <v>0</v>
      </c>
      <c r="E48" s="96" t="s">
        <v>80</v>
      </c>
      <c r="F48" s="13"/>
      <c r="N48" s="58" t="s">
        <v>0</v>
      </c>
      <c r="O48" s="47">
        <v>36</v>
      </c>
      <c r="P48" s="47">
        <f aca="true" t="shared" si="1" ref="P48:P59">IF(OR(F48=N48,F48=""),O48,0)</f>
        <v>36</v>
      </c>
      <c r="R48" s="71"/>
    </row>
    <row r="49" spans="1:16" ht="36" customHeight="1">
      <c r="A49" s="65" t="str">
        <f>Questionnaire!A44</f>
        <v>2.3</v>
      </c>
      <c r="B49" s="97" t="str">
        <f>Questionnaire!B44</f>
        <v>Les quantités commandées sont elles adaptées (quantités minimales mais suffisantes), afin de limiter le stock et la durée de conservation dans l'UDS des PST ?</v>
      </c>
      <c r="C49" s="48"/>
      <c r="D49" s="98">
        <f>Questionnaire!D44</f>
        <v>0</v>
      </c>
      <c r="E49" s="99" t="s">
        <v>80</v>
      </c>
      <c r="F49" s="14"/>
      <c r="N49" s="58" t="s">
        <v>0</v>
      </c>
      <c r="O49" s="47">
        <v>36</v>
      </c>
      <c r="P49" s="47">
        <f t="shared" si="1"/>
        <v>36</v>
      </c>
    </row>
    <row r="50" spans="1:16" ht="42" customHeight="1">
      <c r="A50" s="62" t="str">
        <f>Questionnaire!A45</f>
        <v>2.4</v>
      </c>
      <c r="B50" s="94" t="str">
        <f>Questionnaire!B45</f>
        <v>Connaissez vous les conditions d'obtention des PST en dehors des heures d'ouverture de la pharmacie ?</v>
      </c>
      <c r="C50" s="64"/>
      <c r="D50" s="95">
        <f>Questionnaire!D45</f>
        <v>0</v>
      </c>
      <c r="E50" s="96" t="s">
        <v>80</v>
      </c>
      <c r="F50" s="13"/>
      <c r="N50" s="58" t="s">
        <v>0</v>
      </c>
      <c r="O50" s="47">
        <v>18</v>
      </c>
      <c r="P50" s="47">
        <f t="shared" si="1"/>
        <v>18</v>
      </c>
    </row>
    <row r="51" spans="1:16" ht="43.5" customHeight="1">
      <c r="A51" s="65">
        <f>Questionnaire!A46</f>
        <v>0</v>
      </c>
      <c r="B51" s="97">
        <f>Questionnaire!B46</f>
        <v>0</v>
      </c>
      <c r="C51" s="48"/>
      <c r="D51" s="98">
        <f>Questionnaire!D46</f>
        <v>0</v>
      </c>
      <c r="E51" s="99" t="s">
        <v>80</v>
      </c>
      <c r="F51" s="14"/>
      <c r="N51" s="58" t="s">
        <v>0</v>
      </c>
      <c r="O51" s="47">
        <v>28</v>
      </c>
      <c r="P51" s="47">
        <f t="shared" si="1"/>
        <v>28</v>
      </c>
    </row>
    <row r="52" spans="1:16" ht="36" customHeight="1">
      <c r="A52" s="62" t="str">
        <f>Questionnaire!A47</f>
        <v>3. Livraison sur l'UDS</v>
      </c>
      <c r="B52" s="94">
        <f>Questionnaire!B47</f>
        <v>0</v>
      </c>
      <c r="C52" s="64"/>
      <c r="D52" s="95">
        <f>Questionnaire!D47</f>
        <v>0</v>
      </c>
      <c r="E52" s="96" t="s">
        <v>80</v>
      </c>
      <c r="F52" s="13"/>
      <c r="N52" s="58" t="s">
        <v>0</v>
      </c>
      <c r="O52" s="47">
        <v>18</v>
      </c>
      <c r="P52" s="47">
        <f t="shared" si="1"/>
        <v>18</v>
      </c>
    </row>
    <row r="53" spans="1:16" ht="35.25" customHeight="1">
      <c r="A53" s="65">
        <f>Questionnaire!A48</f>
        <v>0</v>
      </c>
      <c r="B53" s="97">
        <f>Questionnaire!B48</f>
        <v>0</v>
      </c>
      <c r="C53" s="48"/>
      <c r="D53" s="98">
        <f>Questionnaire!D48</f>
        <v>0</v>
      </c>
      <c r="E53" s="99" t="s">
        <v>80</v>
      </c>
      <c r="F53" s="14"/>
      <c r="N53" s="58" t="s">
        <v>0</v>
      </c>
      <c r="O53" s="47">
        <v>18</v>
      </c>
      <c r="P53" s="47">
        <f t="shared" si="1"/>
        <v>18</v>
      </c>
    </row>
    <row r="54" spans="1:16" ht="36" customHeight="1">
      <c r="A54" s="62">
        <f>Questionnaire!A49</f>
        <v>0</v>
      </c>
      <c r="B54" s="94">
        <f>Questionnaire!B49</f>
        <v>0</v>
      </c>
      <c r="C54" s="64"/>
      <c r="D54" s="95" t="str">
        <f>Questionnaire!D49</f>
        <v>Oui / Non</v>
      </c>
      <c r="E54" s="96" t="s">
        <v>80</v>
      </c>
      <c r="F54" s="13"/>
      <c r="N54" s="58" t="s">
        <v>0</v>
      </c>
      <c r="O54" s="47">
        <v>36</v>
      </c>
      <c r="P54" s="47">
        <f t="shared" si="1"/>
        <v>36</v>
      </c>
    </row>
    <row r="55" spans="1:16" ht="29.25" customHeight="1">
      <c r="A55" s="65" t="e">
        <f>Questionnaire!#REF!</f>
        <v>#REF!</v>
      </c>
      <c r="B55" s="97" t="e">
        <f>Questionnaire!#REF!</f>
        <v>#REF!</v>
      </c>
      <c r="C55" s="48"/>
      <c r="D55" s="98" t="e">
        <f>Questionnaire!#REF!</f>
        <v>#REF!</v>
      </c>
      <c r="E55" s="99" t="s">
        <v>80</v>
      </c>
      <c r="F55" s="14"/>
      <c r="N55" s="58" t="s">
        <v>0</v>
      </c>
      <c r="O55" s="47">
        <v>18</v>
      </c>
      <c r="P55" s="47">
        <f t="shared" si="1"/>
        <v>18</v>
      </c>
    </row>
    <row r="56" spans="1:16" ht="44.25" customHeight="1">
      <c r="A56" s="62" t="e">
        <f>Questionnaire!#REF!</f>
        <v>#REF!</v>
      </c>
      <c r="B56" s="94" t="e">
        <f>Questionnaire!#REF!</f>
        <v>#REF!</v>
      </c>
      <c r="C56" s="64"/>
      <c r="D56" s="95" t="e">
        <f>Questionnaire!#REF!</f>
        <v>#REF!</v>
      </c>
      <c r="E56" s="96" t="s">
        <v>80</v>
      </c>
      <c r="F56" s="13"/>
      <c r="N56" s="58" t="s">
        <v>0</v>
      </c>
      <c r="O56" s="47">
        <v>6</v>
      </c>
      <c r="P56" s="47">
        <f t="shared" si="1"/>
        <v>6</v>
      </c>
    </row>
    <row r="57" spans="1:16" ht="47.25" customHeight="1">
      <c r="A57" s="65" t="e">
        <f>Questionnaire!#REF!</f>
        <v>#REF!</v>
      </c>
      <c r="B57" s="97" t="e">
        <f>Questionnaire!#REF!</f>
        <v>#REF!</v>
      </c>
      <c r="C57" s="48"/>
      <c r="D57" s="98" t="e">
        <f>Questionnaire!#REF!</f>
        <v>#REF!</v>
      </c>
      <c r="E57" s="99" t="s">
        <v>80</v>
      </c>
      <c r="F57" s="14"/>
      <c r="N57" s="58" t="s">
        <v>0</v>
      </c>
      <c r="O57" s="47">
        <v>6</v>
      </c>
      <c r="P57" s="47">
        <f t="shared" si="1"/>
        <v>6</v>
      </c>
    </row>
    <row r="58" spans="1:16" ht="57.75" customHeight="1">
      <c r="A58" s="62" t="str">
        <f>Questionnaire!A50</f>
        <v>3.1</v>
      </c>
      <c r="B58" s="94" t="str">
        <f>Questionnaire!B50</f>
        <v>Les horaires de livraison sont ils adaptés à l'activité de soins?</v>
      </c>
      <c r="C58" s="64"/>
      <c r="D58" s="95">
        <f>Questionnaire!D50</f>
        <v>0</v>
      </c>
      <c r="E58" s="96" t="s">
        <v>81</v>
      </c>
      <c r="F58" s="13"/>
      <c r="N58" s="58" t="s">
        <v>0</v>
      </c>
      <c r="O58" s="47">
        <v>8</v>
      </c>
      <c r="P58" s="47">
        <f t="shared" si="1"/>
        <v>8</v>
      </c>
    </row>
    <row r="59" spans="1:16" ht="35.25" customHeight="1">
      <c r="A59" s="65" t="str">
        <f>Questionnaire!A51</f>
        <v>3.2</v>
      </c>
      <c r="B59" s="97" t="str">
        <f>Questionnaire!B51</f>
        <v>Un lieu de réception spécifique pour les PST est il identifié dans l'unité de soins ? </v>
      </c>
      <c r="C59" s="48"/>
      <c r="D59" s="98">
        <f>Questionnaire!D51</f>
        <v>0</v>
      </c>
      <c r="E59" s="99" t="s">
        <v>82</v>
      </c>
      <c r="F59" s="14"/>
      <c r="N59" s="58" t="s">
        <v>0</v>
      </c>
      <c r="O59" s="47">
        <v>18</v>
      </c>
      <c r="P59" s="47">
        <f t="shared" si="1"/>
        <v>18</v>
      </c>
    </row>
    <row r="60" spans="5:16" ht="12.75">
      <c r="E60" s="100"/>
      <c r="F60" s="101"/>
      <c r="O60" s="47">
        <f>SUM(O45:O59)</f>
        <v>246</v>
      </c>
      <c r="P60" s="47">
        <f>SUM(P45:P59)</f>
        <v>246</v>
      </c>
    </row>
    <row r="61" spans="5:6" ht="12.75">
      <c r="E61" s="100"/>
      <c r="F61" s="101"/>
    </row>
    <row r="62" spans="1:6" s="54" customFormat="1" ht="18">
      <c r="A62" s="52" t="s">
        <v>63</v>
      </c>
      <c r="B62" s="53"/>
      <c r="C62" s="53"/>
      <c r="D62" s="53"/>
      <c r="E62" s="102"/>
      <c r="F62" s="103"/>
    </row>
    <row r="63" spans="5:6" ht="12.75">
      <c r="E63" s="100"/>
      <c r="F63" s="101"/>
    </row>
    <row r="64" spans="1:19" ht="12.75">
      <c r="A64" s="56"/>
      <c r="B64" s="56"/>
      <c r="C64" s="56"/>
      <c r="D64" s="57" t="s">
        <v>2</v>
      </c>
      <c r="E64" s="90" t="s">
        <v>16</v>
      </c>
      <c r="F64" s="91" t="s">
        <v>2</v>
      </c>
      <c r="N64" s="58" t="s">
        <v>1</v>
      </c>
      <c r="O64" s="58" t="s">
        <v>5</v>
      </c>
      <c r="P64" s="26">
        <f>P74/O74</f>
        <v>1</v>
      </c>
      <c r="Q64" s="66"/>
      <c r="R64" s="69"/>
      <c r="S64" s="129"/>
    </row>
    <row r="65" spans="5:18" s="48" customFormat="1" ht="0.75" customHeight="1">
      <c r="E65" s="92"/>
      <c r="F65" s="130" t="s">
        <v>36</v>
      </c>
      <c r="N65" s="60"/>
      <c r="O65" s="60"/>
      <c r="P65" s="16"/>
      <c r="Q65" s="68" t="s">
        <v>37</v>
      </c>
      <c r="R65" s="69"/>
    </row>
    <row r="66" spans="5:18" s="48" customFormat="1" ht="3" customHeight="1">
      <c r="E66" s="92"/>
      <c r="F66" s="131" t="s">
        <v>0</v>
      </c>
      <c r="N66" s="60"/>
      <c r="O66" s="60"/>
      <c r="P66" s="16"/>
      <c r="Q66" s="68"/>
      <c r="R66" s="69"/>
    </row>
    <row r="67" spans="5:18" ht="2.25" customHeight="1">
      <c r="E67" s="100"/>
      <c r="F67" s="131" t="s">
        <v>48</v>
      </c>
      <c r="N67" s="67"/>
      <c r="O67" s="67"/>
      <c r="P67" s="67"/>
      <c r="Q67" s="48"/>
      <c r="R67" s="69"/>
    </row>
    <row r="68" spans="1:18" ht="39" customHeight="1">
      <c r="A68" s="62">
        <f>Questionnaire!A57</f>
        <v>0</v>
      </c>
      <c r="B68" s="94">
        <f>Questionnaire!B57</f>
        <v>0</v>
      </c>
      <c r="C68" s="64"/>
      <c r="D68" s="95">
        <f>Questionnaire!D57</f>
        <v>0</v>
      </c>
      <c r="E68" s="96" t="s">
        <v>83</v>
      </c>
      <c r="F68" s="13"/>
      <c r="N68" s="58" t="s">
        <v>0</v>
      </c>
      <c r="O68" s="47">
        <v>18</v>
      </c>
      <c r="P68" s="47">
        <f aca="true" t="shared" si="2" ref="P68:P73">IF(OR(F68=N68,F68=""),O68,0)</f>
        <v>18</v>
      </c>
      <c r="Q68" s="68"/>
      <c r="R68" s="69"/>
    </row>
    <row r="69" spans="1:18" ht="65.25" customHeight="1">
      <c r="A69" s="65">
        <f>Questionnaire!A58</f>
        <v>0</v>
      </c>
      <c r="B69" s="97">
        <f>Questionnaire!B58</f>
        <v>0</v>
      </c>
      <c r="C69" s="48"/>
      <c r="D69" s="98" t="str">
        <f>Questionnaire!D58</f>
        <v>Oui / Non</v>
      </c>
      <c r="E69" s="99" t="s">
        <v>84</v>
      </c>
      <c r="F69" s="14"/>
      <c r="N69" s="58" t="s">
        <v>0</v>
      </c>
      <c r="O69" s="47">
        <v>24</v>
      </c>
      <c r="P69" s="47">
        <f t="shared" si="2"/>
        <v>24</v>
      </c>
      <c r="Q69" s="68"/>
      <c r="R69" s="69"/>
    </row>
    <row r="70" spans="1:18" ht="43.5" customHeight="1">
      <c r="A70" s="62" t="e">
        <f>Questionnaire!#REF!</f>
        <v>#REF!</v>
      </c>
      <c r="B70" s="94" t="e">
        <f>Questionnaire!#REF!</f>
        <v>#REF!</v>
      </c>
      <c r="C70" s="64"/>
      <c r="D70" s="95" t="e">
        <f>Questionnaire!#REF!</f>
        <v>#REF!</v>
      </c>
      <c r="E70" s="96" t="s">
        <v>85</v>
      </c>
      <c r="F70" s="13"/>
      <c r="N70" s="61" t="s">
        <v>0</v>
      </c>
      <c r="O70" s="47">
        <v>12</v>
      </c>
      <c r="P70" s="47">
        <f t="shared" si="2"/>
        <v>12</v>
      </c>
      <c r="Q70" s="68"/>
      <c r="R70" s="69"/>
    </row>
    <row r="71" spans="1:18" ht="36.75" customHeight="1">
      <c r="A71" s="65" t="e">
        <f>Questionnaire!#REF!</f>
        <v>#REF!</v>
      </c>
      <c r="B71" s="97" t="e">
        <f>Questionnaire!#REF!</f>
        <v>#REF!</v>
      </c>
      <c r="C71" s="48"/>
      <c r="D71" s="98" t="e">
        <f>Questionnaire!#REF!</f>
        <v>#REF!</v>
      </c>
      <c r="E71" s="99" t="s">
        <v>86</v>
      </c>
      <c r="F71" s="14"/>
      <c r="N71" s="61" t="s">
        <v>0</v>
      </c>
      <c r="O71" s="47">
        <v>18</v>
      </c>
      <c r="P71" s="47">
        <f t="shared" si="2"/>
        <v>18</v>
      </c>
      <c r="Q71" s="68"/>
      <c r="R71" s="69"/>
    </row>
    <row r="72" spans="1:18" ht="53.25" customHeight="1">
      <c r="A72" s="62" t="e">
        <f>Questionnaire!#REF!</f>
        <v>#REF!</v>
      </c>
      <c r="B72" s="94" t="e">
        <f>Questionnaire!#REF!</f>
        <v>#REF!</v>
      </c>
      <c r="C72" s="64"/>
      <c r="D72" s="95" t="e">
        <f>Questionnaire!#REF!</f>
        <v>#REF!</v>
      </c>
      <c r="E72" s="96" t="s">
        <v>87</v>
      </c>
      <c r="F72" s="13"/>
      <c r="N72" s="61" t="s">
        <v>0</v>
      </c>
      <c r="O72" s="47">
        <v>24</v>
      </c>
      <c r="P72" s="47">
        <f t="shared" si="2"/>
        <v>24</v>
      </c>
      <c r="Q72" s="68"/>
      <c r="R72" s="69"/>
    </row>
    <row r="73" spans="1:18" ht="43.5" customHeight="1">
      <c r="A73" s="65" t="str">
        <f>Questionnaire!A59</f>
        <v>4.1</v>
      </c>
      <c r="B73" s="97" t="str">
        <f>Questionnaire!B59</f>
        <v>A chaque réception, les caisses contenant des PST sont-elles repérées (étiquettage)?</v>
      </c>
      <c r="C73" s="48"/>
      <c r="D73" s="98">
        <f>Questionnaire!D59</f>
        <v>0</v>
      </c>
      <c r="E73" s="99" t="s">
        <v>87</v>
      </c>
      <c r="F73" s="14"/>
      <c r="N73" s="58" t="s">
        <v>0</v>
      </c>
      <c r="O73" s="47">
        <v>18</v>
      </c>
      <c r="P73" s="47">
        <f t="shared" si="2"/>
        <v>18</v>
      </c>
      <c r="Q73" s="68"/>
      <c r="R73" s="69"/>
    </row>
    <row r="74" spans="5:16" ht="12.75">
      <c r="E74" s="100"/>
      <c r="F74" s="101"/>
      <c r="O74" s="47">
        <f>SUM(O68:O73)</f>
        <v>114</v>
      </c>
      <c r="P74" s="47">
        <f>SUM(P68:P73)</f>
        <v>114</v>
      </c>
    </row>
    <row r="75" spans="5:6" ht="12.75">
      <c r="E75" s="100"/>
      <c r="F75" s="101"/>
    </row>
    <row r="76" spans="1:6" s="54" customFormat="1" ht="18">
      <c r="A76" s="52" t="s">
        <v>64</v>
      </c>
      <c r="B76" s="53"/>
      <c r="C76" s="53"/>
      <c r="D76" s="53"/>
      <c r="E76" s="102"/>
      <c r="F76" s="103"/>
    </row>
    <row r="77" spans="5:20" ht="12.75">
      <c r="E77" s="100"/>
      <c r="F77" s="101"/>
      <c r="S77" s="47" t="s">
        <v>52</v>
      </c>
      <c r="T77" s="61" t="s">
        <v>66</v>
      </c>
    </row>
    <row r="78" spans="1:20" ht="12.75">
      <c r="A78" s="56"/>
      <c r="B78" s="56"/>
      <c r="C78" s="56"/>
      <c r="D78" s="57" t="s">
        <v>49</v>
      </c>
      <c r="E78" s="90" t="s">
        <v>16</v>
      </c>
      <c r="F78" s="91" t="s">
        <v>49</v>
      </c>
      <c r="N78" s="58" t="s">
        <v>1</v>
      </c>
      <c r="O78" s="58" t="s">
        <v>5</v>
      </c>
      <c r="P78" s="26" t="str">
        <f>IF(OR(O85=T78,O85=""),"Sans objet",S78)</f>
        <v>Sans objet</v>
      </c>
      <c r="Q78" s="72" t="s">
        <v>50</v>
      </c>
      <c r="R78" s="73"/>
      <c r="S78" s="26" t="e">
        <f>P85/O85</f>
        <v>#DIV/0!</v>
      </c>
      <c r="T78" s="47">
        <v>0</v>
      </c>
    </row>
    <row r="79" spans="4:18" s="48" customFormat="1" ht="2.25" customHeight="1">
      <c r="D79" s="59"/>
      <c r="E79" s="92"/>
      <c r="F79" s="93" t="s">
        <v>36</v>
      </c>
      <c r="N79" s="60"/>
      <c r="O79" s="60"/>
      <c r="P79" s="16"/>
      <c r="Q79" s="68" t="s">
        <v>37</v>
      </c>
      <c r="R79" s="69"/>
    </row>
    <row r="80" spans="4:18" s="48" customFormat="1" ht="2.25" customHeight="1">
      <c r="D80" s="59"/>
      <c r="E80" s="92"/>
      <c r="F80" s="93" t="s">
        <v>0</v>
      </c>
      <c r="N80" s="60"/>
      <c r="O80" s="60"/>
      <c r="P80" s="16"/>
      <c r="Q80" s="68"/>
      <c r="R80" s="69"/>
    </row>
    <row r="81" spans="5:18" ht="3" customHeight="1">
      <c r="E81" s="100"/>
      <c r="F81" s="132" t="s">
        <v>48</v>
      </c>
      <c r="N81" s="67"/>
      <c r="O81" s="67"/>
      <c r="P81" s="67"/>
      <c r="Q81" s="48"/>
      <c r="R81" s="69"/>
    </row>
    <row r="82" spans="1:18" ht="48" customHeight="1">
      <c r="A82" s="62" t="str">
        <f>Questionnaire!A67</f>
        <v>5. Stockage dans l'unité de soins (UDS)</v>
      </c>
      <c r="B82" s="94">
        <f>Questionnaire!B67</f>
        <v>0</v>
      </c>
      <c r="C82" s="64"/>
      <c r="D82" s="95">
        <f>Questionnaire!D67</f>
        <v>0</v>
      </c>
      <c r="E82" s="96" t="s">
        <v>88</v>
      </c>
      <c r="F82" s="13"/>
      <c r="N82" s="58" t="s">
        <v>0</v>
      </c>
      <c r="O82" s="47">
        <v>4</v>
      </c>
      <c r="P82" s="47">
        <f>IF(OR(F82=N82,F82=""),O82,0)</f>
        <v>4</v>
      </c>
      <c r="Q82" s="75" t="s">
        <v>48</v>
      </c>
      <c r="R82" s="73">
        <f>IF(OR(F82=Q82,F82=""),-O82,0)</f>
        <v>-4</v>
      </c>
    </row>
    <row r="83" spans="1:18" ht="38.25" customHeight="1">
      <c r="A83" s="65">
        <f>Questionnaire!A68</f>
        <v>0</v>
      </c>
      <c r="B83" s="97">
        <f>Questionnaire!B68</f>
        <v>0</v>
      </c>
      <c r="C83" s="48"/>
      <c r="D83" s="98">
        <f>Questionnaire!D68</f>
        <v>0</v>
      </c>
      <c r="E83" s="99" t="s">
        <v>88</v>
      </c>
      <c r="F83" s="14"/>
      <c r="N83" s="58" t="s">
        <v>0</v>
      </c>
      <c r="O83" s="47">
        <v>4</v>
      </c>
      <c r="P83" s="47">
        <f>IF(OR(F83=N83,F83=""),O83,0)</f>
        <v>4</v>
      </c>
      <c r="Q83" s="75" t="s">
        <v>48</v>
      </c>
      <c r="R83" s="73">
        <f>IF(OR(F83=Q83,F83=""),-O83,0)</f>
        <v>-4</v>
      </c>
    </row>
    <row r="84" spans="1:18" ht="32.25" customHeight="1">
      <c r="A84" s="62">
        <f>Questionnaire!A69</f>
        <v>0</v>
      </c>
      <c r="B84" s="94">
        <f>Questionnaire!B69</f>
        <v>0</v>
      </c>
      <c r="C84" s="64"/>
      <c r="D84" s="95" t="str">
        <f>Questionnaire!D69</f>
        <v>Oui / Non</v>
      </c>
      <c r="E84" s="96" t="s">
        <v>89</v>
      </c>
      <c r="F84" s="13"/>
      <c r="N84" s="58" t="s">
        <v>0</v>
      </c>
      <c r="O84" s="47">
        <v>8</v>
      </c>
      <c r="P84" s="47">
        <f>IF(OR(F84=N84,F84=""),O84,0)</f>
        <v>8</v>
      </c>
      <c r="Q84" s="75" t="s">
        <v>48</v>
      </c>
      <c r="R84" s="73">
        <f>IF(OR(F84=Q84,F84=""),-O84,0)</f>
        <v>-8</v>
      </c>
    </row>
    <row r="85" spans="5:16" ht="12.75">
      <c r="E85" s="100"/>
      <c r="F85" s="101"/>
      <c r="O85" s="47">
        <f>SUM(O82:O84)+R82+R83+R84</f>
        <v>0</v>
      </c>
      <c r="P85" s="47">
        <f>SUM(P82:P84)</f>
        <v>16</v>
      </c>
    </row>
    <row r="86" spans="5:6" ht="12.75">
      <c r="E86" s="100"/>
      <c r="F86" s="101"/>
    </row>
    <row r="87" spans="1:6" s="54" customFormat="1" ht="18">
      <c r="A87" s="52" t="s">
        <v>65</v>
      </c>
      <c r="B87" s="53"/>
      <c r="C87" s="53"/>
      <c r="D87" s="53"/>
      <c r="E87" s="102"/>
      <c r="F87" s="103"/>
    </row>
    <row r="88" spans="5:6" ht="12.75">
      <c r="E88" s="100"/>
      <c r="F88" s="101"/>
    </row>
    <row r="89" spans="1:18" ht="12.75">
      <c r="A89" s="56"/>
      <c r="B89" s="56"/>
      <c r="C89" s="56"/>
      <c r="D89" s="57" t="s">
        <v>49</v>
      </c>
      <c r="E89" s="90" t="s">
        <v>16</v>
      </c>
      <c r="F89" s="91" t="s">
        <v>49</v>
      </c>
      <c r="N89" s="58" t="s">
        <v>1</v>
      </c>
      <c r="O89" s="58" t="s">
        <v>5</v>
      </c>
      <c r="P89" s="26">
        <f>P98/O98</f>
        <v>1.2616822429906542</v>
      </c>
      <c r="Q89" s="72" t="s">
        <v>50</v>
      </c>
      <c r="R89" s="73"/>
    </row>
    <row r="90" spans="4:18" s="48" customFormat="1" ht="3.75" customHeight="1">
      <c r="D90" s="59"/>
      <c r="E90" s="92"/>
      <c r="F90" s="93" t="s">
        <v>36</v>
      </c>
      <c r="N90" s="60"/>
      <c r="O90" s="60"/>
      <c r="P90" s="16"/>
      <c r="Q90" s="68" t="s">
        <v>37</v>
      </c>
      <c r="R90" s="69"/>
    </row>
    <row r="91" spans="4:18" s="48" customFormat="1" ht="1.5" customHeight="1">
      <c r="D91" s="59"/>
      <c r="E91" s="92"/>
      <c r="F91" s="93" t="s">
        <v>0</v>
      </c>
      <c r="N91" s="60"/>
      <c r="O91" s="60"/>
      <c r="P91" s="16"/>
      <c r="Q91" s="68"/>
      <c r="R91" s="69"/>
    </row>
    <row r="92" spans="5:21" ht="3" customHeight="1">
      <c r="E92" s="100"/>
      <c r="F92" s="93" t="s">
        <v>48</v>
      </c>
      <c r="H92" s="48"/>
      <c r="I92" s="48"/>
      <c r="J92" s="48"/>
      <c r="K92" s="48"/>
      <c r="L92" s="48"/>
      <c r="M92" s="48"/>
      <c r="N92" s="60"/>
      <c r="O92" s="60"/>
      <c r="P92" s="16"/>
      <c r="Q92" s="68"/>
      <c r="R92" s="69"/>
      <c r="S92" s="48"/>
      <c r="T92" s="48"/>
      <c r="U92" s="48"/>
    </row>
    <row r="93" spans="1:18" ht="61.5" customHeight="1">
      <c r="A93" s="62" t="str">
        <f>Questionnaire!A72</f>
        <v>5.3</v>
      </c>
      <c r="B93" s="94" t="str">
        <f>Questionnaire!B72</f>
        <v>Le contenu est-il exclusivement réservé au stockage des PST (ex : pas de denrées alimentaires, liquides biologiques)?</v>
      </c>
      <c r="C93" s="64"/>
      <c r="D93" s="95">
        <f>Questionnaire!D72</f>
        <v>0</v>
      </c>
      <c r="E93" s="96" t="s">
        <v>90</v>
      </c>
      <c r="F93" s="13"/>
      <c r="N93" s="58" t="s">
        <v>0</v>
      </c>
      <c r="O93" s="47">
        <v>28</v>
      </c>
      <c r="P93" s="47">
        <f>IF(OR(F93=N93,F93=""),O93,0)</f>
        <v>28</v>
      </c>
      <c r="Q93" s="75" t="s">
        <v>48</v>
      </c>
      <c r="R93" s="73">
        <f>IF(OR(F93=Q93,F93=""),-O93,0)</f>
        <v>-28</v>
      </c>
    </row>
    <row r="94" spans="1:18" ht="141.75" customHeight="1">
      <c r="A94" s="65" t="str">
        <f>Questionnaire!A75</f>
        <v>5.6</v>
      </c>
      <c r="B94" s="97" t="str">
        <f>Questionnaire!B75</f>
        <v>La quantité de PST stockés est elle adaptée (répartition homogène permettant une libre circulation de l'air)?</v>
      </c>
      <c r="C94" s="48"/>
      <c r="D94" s="98">
        <f>Questionnaire!D75</f>
        <v>0</v>
      </c>
      <c r="E94" s="99" t="s">
        <v>91</v>
      </c>
      <c r="F94" s="14"/>
      <c r="N94" s="58" t="s">
        <v>0</v>
      </c>
      <c r="O94" s="47">
        <v>32</v>
      </c>
      <c r="P94" s="47">
        <f>IF(OR(F94=N94,F94=""),O94,0)</f>
        <v>32</v>
      </c>
      <c r="Q94" s="68"/>
      <c r="R94" s="69"/>
    </row>
    <row r="95" spans="1:18" ht="90.75" customHeight="1">
      <c r="A95" s="62" t="str">
        <f>Questionnaire!A76</f>
        <v>5.7</v>
      </c>
      <c r="B95" s="94" t="str">
        <f>Questionnaire!B76</f>
        <v>Les PST sont ils rangés à distance des parois et des zones de variation trop importante de T° (porte)?</v>
      </c>
      <c r="C95" s="64"/>
      <c r="D95" s="95">
        <f>Questionnaire!D76</f>
        <v>0</v>
      </c>
      <c r="E95" s="96" t="s">
        <v>95</v>
      </c>
      <c r="F95" s="13"/>
      <c r="N95" s="61" t="s">
        <v>0</v>
      </c>
      <c r="O95" s="47">
        <v>36</v>
      </c>
      <c r="P95" s="47">
        <f>IF(OR(F95=N95,F95=""),O95,0)</f>
        <v>36</v>
      </c>
      <c r="Q95" s="68"/>
      <c r="R95" s="69"/>
    </row>
    <row r="96" spans="1:18" ht="36.75" customHeight="1">
      <c r="A96" s="65" t="str">
        <f>Questionnaire!A77</f>
        <v>5.8</v>
      </c>
      <c r="B96" s="97" t="str">
        <f>Questionnaire!B77</f>
        <v>Les clayettes (supports) de rangement sont-elles ajourées?</v>
      </c>
      <c r="C96" s="48"/>
      <c r="D96" s="98">
        <f>Questionnaire!D77</f>
        <v>0</v>
      </c>
      <c r="E96" s="99" t="s">
        <v>92</v>
      </c>
      <c r="F96" s="14"/>
      <c r="N96" s="58" t="s">
        <v>0</v>
      </c>
      <c r="O96" s="47">
        <v>36</v>
      </c>
      <c r="P96" s="47">
        <f>IF(OR(F96=N96,F96=""),O96,0)</f>
        <v>36</v>
      </c>
      <c r="Q96" s="68"/>
      <c r="R96" s="69"/>
    </row>
    <row r="97" spans="1:16" ht="60" customHeight="1" thickBot="1">
      <c r="A97" s="62" t="str">
        <f>Questionnaire!A78</f>
        <v>5.9</v>
      </c>
      <c r="B97" s="94" t="str">
        <f>Questionnaire!B78</f>
        <v>L’enceinte est-elle équipée d’un dispositif de surveillance continue de la température ?</v>
      </c>
      <c r="C97" s="64"/>
      <c r="D97" s="95">
        <f>Questionnaire!D78</f>
        <v>0</v>
      </c>
      <c r="E97" s="141" t="s">
        <v>93</v>
      </c>
      <c r="F97" s="142"/>
      <c r="N97" s="58" t="s">
        <v>0</v>
      </c>
      <c r="O97" s="47">
        <v>3</v>
      </c>
      <c r="P97" s="47">
        <f>IF(OR(F97=N97,F97=""),O97,0)</f>
        <v>3</v>
      </c>
    </row>
    <row r="98" spans="15:16" ht="13.5" thickTop="1">
      <c r="O98" s="47">
        <f>SUM(O93:O97)+R93</f>
        <v>107</v>
      </c>
      <c r="P98" s="47">
        <f>SUM(P93:P97)</f>
        <v>135</v>
      </c>
    </row>
    <row r="100" spans="1:6" ht="12.75">
      <c r="A100" s="109" t="s">
        <v>47</v>
      </c>
      <c r="B100" s="67"/>
      <c r="C100" s="67"/>
      <c r="D100" s="67"/>
      <c r="E100" s="67"/>
      <c r="F100" s="67"/>
    </row>
    <row r="101" spans="1:6" ht="12.75">
      <c r="A101" s="64"/>
      <c r="B101" s="64"/>
      <c r="C101" s="64"/>
      <c r="D101" s="64"/>
      <c r="E101" s="64"/>
      <c r="F101" s="64"/>
    </row>
    <row r="102" spans="1:6" ht="12.75">
      <c r="A102" s="64"/>
      <c r="B102" s="78" t="s">
        <v>51</v>
      </c>
      <c r="C102" s="78"/>
      <c r="D102" s="78" t="s">
        <v>44</v>
      </c>
      <c r="E102" s="64"/>
      <c r="F102" s="64"/>
    </row>
    <row r="103" spans="1:6" ht="12.75">
      <c r="A103" s="64"/>
      <c r="B103" s="45"/>
      <c r="C103" s="110"/>
      <c r="D103" s="111"/>
      <c r="E103" s="64"/>
      <c r="F103" s="64"/>
    </row>
    <row r="104" spans="1:6" ht="12.75">
      <c r="A104" s="64"/>
      <c r="B104" s="45"/>
      <c r="C104" s="110"/>
      <c r="D104" s="111"/>
      <c r="E104" s="64"/>
      <c r="F104" s="64"/>
    </row>
    <row r="105" spans="1:6" ht="12.75">
      <c r="A105" s="64"/>
      <c r="B105" s="45"/>
      <c r="C105" s="110"/>
      <c r="D105" s="111"/>
      <c r="E105" s="64"/>
      <c r="F105" s="64"/>
    </row>
    <row r="106" spans="1:6" ht="12.75">
      <c r="A106" s="64"/>
      <c r="B106" s="45"/>
      <c r="C106" s="110"/>
      <c r="D106" s="111"/>
      <c r="E106" s="64"/>
      <c r="F106" s="64"/>
    </row>
    <row r="107" spans="1:6" ht="12.75">
      <c r="A107" s="64"/>
      <c r="B107" s="45"/>
      <c r="C107" s="110"/>
      <c r="D107" s="111"/>
      <c r="E107" s="64"/>
      <c r="F107" s="64"/>
    </row>
    <row r="108" spans="1:6" ht="12.75">
      <c r="A108" s="64"/>
      <c r="B108" s="64"/>
      <c r="C108" s="64"/>
      <c r="D108" s="64"/>
      <c r="E108" s="64"/>
      <c r="F108" s="64"/>
    </row>
    <row r="109" ht="12.75">
      <c r="F109" s="64"/>
    </row>
    <row r="110" spans="1:6" ht="12.75">
      <c r="A110" s="76" t="s">
        <v>46</v>
      </c>
      <c r="B110" s="77"/>
      <c r="C110" s="77"/>
      <c r="D110" s="77"/>
      <c r="E110" s="77"/>
      <c r="F110" s="133"/>
    </row>
    <row r="111" spans="1:6" ht="12.75">
      <c r="A111" s="64"/>
      <c r="B111" s="64"/>
      <c r="C111" s="64"/>
      <c r="D111" s="64"/>
      <c r="E111" s="64"/>
      <c r="F111" s="64"/>
    </row>
    <row r="112" spans="1:6" ht="12.75">
      <c r="A112" s="64"/>
      <c r="B112" s="78" t="s">
        <v>51</v>
      </c>
      <c r="C112" s="78"/>
      <c r="D112" s="78" t="s">
        <v>44</v>
      </c>
      <c r="E112" s="64"/>
      <c r="F112" s="64"/>
    </row>
    <row r="113" spans="1:6" ht="12.75">
      <c r="A113" s="64"/>
      <c r="B113" s="45"/>
      <c r="C113" s="79"/>
      <c r="D113" s="46"/>
      <c r="E113" s="64"/>
      <c r="F113" s="64"/>
    </row>
    <row r="114" spans="1:6" ht="12.75">
      <c r="A114" s="64"/>
      <c r="B114" s="45"/>
      <c r="C114" s="79"/>
      <c r="D114" s="46"/>
      <c r="E114" s="64"/>
      <c r="F114" s="64"/>
    </row>
    <row r="115" spans="1:6" ht="12.75">
      <c r="A115" s="64"/>
      <c r="B115" s="45"/>
      <c r="C115" s="79"/>
      <c r="D115" s="46"/>
      <c r="E115" s="64"/>
      <c r="F115" s="64"/>
    </row>
    <row r="116" spans="1:6" ht="12.75">
      <c r="A116" s="64"/>
      <c r="B116" s="45"/>
      <c r="C116" s="79"/>
      <c r="D116" s="46"/>
      <c r="E116" s="64"/>
      <c r="F116" s="64"/>
    </row>
    <row r="117" spans="1:6" ht="12.75">
      <c r="A117" s="64"/>
      <c r="B117" s="45"/>
      <c r="C117" s="79"/>
      <c r="D117" s="46"/>
      <c r="E117" s="64"/>
      <c r="F117" s="64"/>
    </row>
    <row r="118" spans="1:6" ht="12.75">
      <c r="A118" s="64"/>
      <c r="B118" s="45"/>
      <c r="C118" s="79"/>
      <c r="D118" s="46"/>
      <c r="E118" s="64"/>
      <c r="F118" s="64"/>
    </row>
    <row r="119" spans="1:6" ht="12.75">
      <c r="A119" s="64"/>
      <c r="B119" s="45"/>
      <c r="C119" s="79"/>
      <c r="D119" s="46"/>
      <c r="E119" s="64"/>
      <c r="F119" s="64"/>
    </row>
    <row r="120" spans="1:6" ht="12.75">
      <c r="A120" s="64"/>
      <c r="B120" s="45"/>
      <c r="C120" s="79"/>
      <c r="D120" s="46"/>
      <c r="E120" s="64"/>
      <c r="F120" s="64"/>
    </row>
    <row r="121" spans="1:6" ht="12.75">
      <c r="A121" s="64"/>
      <c r="B121" s="45"/>
      <c r="C121" s="79"/>
      <c r="D121" s="46"/>
      <c r="E121" s="64"/>
      <c r="F121" s="64"/>
    </row>
    <row r="122" spans="1:6" ht="12.75">
      <c r="A122" s="64"/>
      <c r="B122" s="45"/>
      <c r="C122" s="79"/>
      <c r="D122" s="46"/>
      <c r="E122" s="64"/>
      <c r="F122" s="64"/>
    </row>
    <row r="123" spans="1:6" ht="12.75">
      <c r="A123" s="64"/>
      <c r="B123" s="64"/>
      <c r="C123" s="64"/>
      <c r="D123" s="64"/>
      <c r="E123" s="64"/>
      <c r="F123" s="64"/>
    </row>
  </sheetData>
  <sheetProtection password="8579" sheet="1" selectLockedCells="1"/>
  <protectedRanges>
    <protectedRange sqref="B113:D122 B103:D107" name="Plage11"/>
    <protectedRange sqref="B113:D122 B103:D107" name="Plage19"/>
    <protectedRange sqref="F93:F95" name="Plage6"/>
    <protectedRange sqref="F33:F37" name="Plage2"/>
    <protectedRange sqref="F18:F25" name="Plage1"/>
    <protectedRange sqref="F47:F58" name="Plage3"/>
    <protectedRange sqref="F92 F67:F72 F81:F83" name="Plage5"/>
  </protectedRanges>
  <dataValidations count="4">
    <dataValidation type="list" allowBlank="1" showInputMessage="1" showErrorMessage="1" sqref="F68:F73 F33:F37 F19:F25 F48:F59 F96:F97">
      <formula1>"Oui,Non"</formula1>
    </dataValidation>
    <dataValidation type="list" allowBlank="1" showInputMessage="1" showErrorMessage="1" error="Choix impossible&#10;" sqref="F94:F95">
      <formula1>"Oui,Non"</formula1>
    </dataValidation>
    <dataValidation type="list" allowBlank="1" showInputMessage="1" showErrorMessage="1" sqref="F82:F84 F18">
      <formula1>"Oui,Non,Sans objet"</formula1>
    </dataValidation>
    <dataValidation errorStyle="information" type="list" allowBlank="1" showInputMessage="1" showErrorMessage="1" error="Choix impossible" sqref="F93">
      <formula1>"Oui,Non,Sans objet"</formula1>
    </dataValidation>
  </dataValidations>
  <printOptions/>
  <pageMargins left="0.7" right="0.7" top="0.75" bottom="0.75" header="0.3" footer="0.3"/>
  <pageSetup horizontalDpi="600" verticalDpi="600" orientation="portrait" paperSize="9" r:id="rId4"/>
  <drawing r:id="rId3"/>
  <legacyDrawing r:id="rId2"/>
</worksheet>
</file>

<file path=xl/worksheets/sheet7.xml><?xml version="1.0" encoding="utf-8"?>
<worksheet xmlns="http://schemas.openxmlformats.org/spreadsheetml/2006/main" xmlns:r="http://schemas.openxmlformats.org/officeDocument/2006/relationships">
  <sheetPr codeName="Feuil7"/>
  <dimension ref="A9:C61"/>
  <sheetViews>
    <sheetView zoomScalePageLayoutView="0" workbookViewId="0" topLeftCell="A1">
      <pane ySplit="10" topLeftCell="A11" activePane="bottomLeft" state="frozen"/>
      <selection pane="topLeft" activeCell="A1" sqref="A1"/>
      <selection pane="bottomLeft" activeCell="B10" sqref="B10"/>
    </sheetView>
  </sheetViews>
  <sheetFormatPr defaultColWidth="11.421875" defaultRowHeight="12.75"/>
  <cols>
    <col min="1" max="1" width="80.7109375" style="0" customWidth="1"/>
    <col min="2" max="2" width="32.00390625" style="0" customWidth="1"/>
    <col min="3" max="3" width="20.00390625" style="0" customWidth="1"/>
    <col min="4" max="4" width="0.42578125" style="0" customWidth="1"/>
  </cols>
  <sheetData>
    <row r="6" ht="13.5" customHeight="1"/>
    <row r="7" ht="14.25" customHeight="1"/>
    <row r="8" ht="17.25" customHeight="1"/>
    <row r="9" s="15" customFormat="1" ht="19.5" customHeight="1">
      <c r="A9" s="15" t="s">
        <v>59</v>
      </c>
    </row>
    <row r="10" spans="1:2" ht="21.75" customHeight="1">
      <c r="A10" s="19" t="s">
        <v>42</v>
      </c>
      <c r="B10" s="144">
        <f>C61</f>
        <v>1.0899835074216604</v>
      </c>
    </row>
    <row r="11" ht="19.5" customHeight="1">
      <c r="A11" s="3"/>
    </row>
    <row r="12" spans="1:2" ht="12.75">
      <c r="A12" s="11" t="s">
        <v>26</v>
      </c>
      <c r="B12" s="8" t="str">
        <f>'Informations générales'!D15</f>
        <v>CH Régional</v>
      </c>
    </row>
    <row r="13" spans="1:2" ht="12.75">
      <c r="A13" s="84" t="s">
        <v>56</v>
      </c>
      <c r="B13" s="8" t="str">
        <f>'Informations générales'!D19</f>
        <v>abcd</v>
      </c>
    </row>
    <row r="14" spans="1:2" ht="12.75">
      <c r="A14" s="11" t="s">
        <v>25</v>
      </c>
      <c r="B14" s="12">
        <f>'Informations générales'!D13</f>
        <v>42060</v>
      </c>
    </row>
    <row r="15" ht="12.75">
      <c r="A15" s="11"/>
    </row>
    <row r="16" ht="12.75">
      <c r="A16" s="11"/>
    </row>
    <row r="29" s="2" customFormat="1" ht="12.75"/>
    <row r="31" s="2" customFormat="1" ht="12.75"/>
    <row r="47" ht="13.5" thickBot="1"/>
    <row r="48" spans="2:3" ht="14.25" thickBot="1" thickTop="1">
      <c r="B48" s="21" t="s">
        <v>29</v>
      </c>
      <c r="C48" s="22" t="s">
        <v>30</v>
      </c>
    </row>
    <row r="49" spans="1:3" ht="20.25" customHeight="1" thickBot="1" thickTop="1">
      <c r="A49" s="38" t="str">
        <f>Questionnaire!A12</f>
        <v>1. Système assurance qualité</v>
      </c>
      <c r="B49" s="28">
        <f>Questionnaire!O14</f>
        <v>1</v>
      </c>
      <c r="C49" s="27">
        <f>AUDITquestionnaire!P14</f>
        <v>1.188235294117647</v>
      </c>
    </row>
    <row r="50" spans="1:3" ht="14.25" thickBot="1" thickTop="1">
      <c r="A50" s="29"/>
      <c r="B50" s="23"/>
      <c r="C50" s="24"/>
    </row>
    <row r="51" spans="1:3" ht="21" customHeight="1" thickBot="1" thickTop="1">
      <c r="A51" s="38" t="str">
        <f>Questionnaire!A27</f>
        <v>1.3.10</v>
      </c>
      <c r="B51" s="28" t="e">
        <f>Questionnaire!#REF!</f>
        <v>#REF!</v>
      </c>
      <c r="C51" s="27">
        <f>AUDITquestionnaire!P30</f>
        <v>1</v>
      </c>
    </row>
    <row r="52" spans="1:3" ht="14.25" thickBot="1" thickTop="1">
      <c r="A52" s="29"/>
      <c r="B52" s="23"/>
      <c r="C52" s="24"/>
    </row>
    <row r="53" spans="1:3" ht="22.5" customHeight="1" thickBot="1" thickTop="1">
      <c r="A53" s="38" t="e">
        <f>Questionnaire!#REF!</f>
        <v>#REF!</v>
      </c>
      <c r="B53" s="28">
        <f>Questionnaire!O38</f>
        <v>488</v>
      </c>
      <c r="C53" s="27">
        <f>AUDITquestionnaire!P42</f>
        <v>1</v>
      </c>
    </row>
    <row r="54" spans="1:3" ht="14.25" thickBot="1" thickTop="1">
      <c r="A54" s="29"/>
      <c r="B54" s="23"/>
      <c r="C54" s="24"/>
    </row>
    <row r="55" spans="1:3" ht="21" customHeight="1" thickBot="1" thickTop="1">
      <c r="A55" s="38" t="e">
        <f>Questionnaire!#REF!</f>
        <v>#REF!</v>
      </c>
      <c r="B55" s="28">
        <f>Questionnaire!O53</f>
        <v>24</v>
      </c>
      <c r="C55" s="27">
        <f>AUDITquestionnaire!P64</f>
        <v>1</v>
      </c>
    </row>
    <row r="56" spans="1:3" ht="14.25" thickBot="1" thickTop="1">
      <c r="A56" s="29"/>
      <c r="B56" s="23"/>
      <c r="C56" s="24"/>
    </row>
    <row r="57" spans="1:3" ht="19.5" customHeight="1" thickBot="1" thickTop="1">
      <c r="A57" s="38" t="str">
        <f>Questionnaire!A63</f>
        <v>4.3.2</v>
      </c>
      <c r="B57" s="28">
        <f>Questionnaire!O65</f>
        <v>6</v>
      </c>
      <c r="C57" s="27" t="str">
        <f>AUDITquestionnaire!P78</f>
        <v>Sans objet</v>
      </c>
    </row>
    <row r="58" spans="1:3" ht="14.25" thickBot="1" thickTop="1">
      <c r="A58" s="29"/>
      <c r="B58" s="23"/>
      <c r="C58" s="24"/>
    </row>
    <row r="59" spans="1:3" ht="21" customHeight="1" thickBot="1" thickTop="1">
      <c r="A59" s="38" t="e">
        <f>Questionnaire!#REF!</f>
        <v>#REF!</v>
      </c>
      <c r="B59" s="28" t="e">
        <f>Questionnaire!#REF!</f>
        <v>#REF!</v>
      </c>
      <c r="C59" s="27">
        <f>AUDITquestionnaire!P89</f>
        <v>1.2616822429906542</v>
      </c>
    </row>
    <row r="60" ht="14.25" thickBot="1" thickTop="1"/>
    <row r="61" spans="1:3" s="20" customFormat="1" ht="23.25" customHeight="1" thickBot="1">
      <c r="A61" s="25" t="s">
        <v>31</v>
      </c>
      <c r="B61" s="42">
        <f>Synthèse!B63</f>
        <v>1.0125</v>
      </c>
      <c r="C61" s="44">
        <f>AVERAGE(C49:C60)</f>
        <v>1.0899835074216604</v>
      </c>
    </row>
  </sheetData>
  <sheetProtection selectLockedCells="1" selectUnlockedCells="1"/>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COCHARD,Lucile</dc:creator>
  <cp:keywords/>
  <dc:description/>
  <cp:lastModifiedBy>Pierre Le Quinio</cp:lastModifiedBy>
  <cp:lastPrinted>2015-02-26T09:46:43Z</cp:lastPrinted>
  <dcterms:created xsi:type="dcterms:W3CDTF">2008-01-10T14:07:47Z</dcterms:created>
  <dcterms:modified xsi:type="dcterms:W3CDTF">2017-10-25T13:35:52Z</dcterms:modified>
  <cp:category/>
  <cp:version/>
  <cp:contentType/>
  <cp:contentStatus/>
</cp:coreProperties>
</file>