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QPI_COMMUN\OMEDIT\07_Dossiers thématiques\01_Antibiorésistance\04_EPP\2024_Audit durée trt maj\"/>
    </mc:Choice>
  </mc:AlternateContent>
  <xr:revisionPtr revIDLastSave="0" documentId="13_ncr:1_{DB11C1AE-0B7C-40AE-A32D-9A9B61541DA0}" xr6:coauthVersionLast="47" xr6:coauthVersionMax="47" xr10:uidLastSave="{00000000-0000-0000-0000-000000000000}"/>
  <workbookProtection workbookAlgorithmName="SHA-512" workbookHashValue="C7G6E9WqFc1ToT9HS84D+EkvmWiWOdfh69UOj0IcBRG2zFisQSAUrCWFg3WUsxBiQKcnnSmomfmrK2Q+/PzkTA==" workbookSaltValue="N4qkzQUFtdNTXQ0Py3Pp5Q==" workbookSpinCount="100000" lockStructure="1"/>
  <bookViews>
    <workbookView xWindow="-28920" yWindow="-930" windowWidth="29040" windowHeight="15720" activeTab="1" xr2:uid="{00000000-000D-0000-FFFF-FFFF00000000}"/>
  </bookViews>
  <sheets>
    <sheet name="Identification ES" sheetId="6" r:id="rId1"/>
    <sheet name="Grille audit" sheetId="3" r:id="rId2"/>
    <sheet name="Abréviations" sheetId="4" r:id="rId3"/>
    <sheet name="Liste" sheetId="5" state="hidden" r:id="rId4"/>
    <sheet name="Feuil1" sheetId="7" state="hidden" r:id="rId5"/>
  </sheets>
  <definedNames>
    <definedName name="_xlnm._FilterDatabase" localSheetId="1" hidden="1">'Grille audit'!$A$11:$Q$161</definedName>
    <definedName name="Bactériémies_liées_aux_catheters_veineux_centraux">Liste!$D$17:$D$24</definedName>
    <definedName name="Bactériémies_primaires_non_compliquées">Liste!$B$17:$B$20</definedName>
    <definedName name="Endocardites_infectieuses">Liste!$F$17:$F$25</definedName>
    <definedName name="_xlnm.Print_Titles" localSheetId="1">'Grille audit'!$1:$11</definedName>
    <definedName name="Indication_hors_référentiel_HAS_SPILF">Liste!$AH$17</definedName>
    <definedName name="Indication_non_retrouvée">Liste!$AJ$17</definedName>
    <definedName name="Infections_de_dispositif_électronique_cardiaque_implantable">Liste!$Z$17:$Z$24</definedName>
    <definedName name="Infections_digestives">Liste!$L$17:$L$38</definedName>
    <definedName name="Infections_génitales_hautes_et_infections_sexuellement_transmissibles">Liste!$J$17:$J$22</definedName>
    <definedName name="Infections_neuro_méningées">Liste!$V$17:$V$26</definedName>
    <definedName name="Infections_ORL_de_l_adulte">Liste!$R$17:$R$25</definedName>
    <definedName name="Infections_ORL_de_l_enfant">Liste!$AD$17:$AD$30</definedName>
    <definedName name="Infections_osseuses_natives">Liste!$N$17:$N$23</definedName>
    <definedName name="Infections_peau_et_tissus_mous">Liste!$H$17:$H$30</definedName>
    <definedName name="Infections_respiratoires_basses">Liste!$P$17:$P$28</definedName>
    <definedName name="infections_urinaires">Liste!$T$17:$T$32</definedName>
    <definedName name="Infections_urinaires_de_la_femme">Liste!$AF$17:$AF$25</definedName>
    <definedName name="Neutropénies_fébriles">Liste!$X$17:$X$20</definedName>
    <definedName name="Pied_diabétique">Liste!$AB$17:$AB$21</definedName>
    <definedName name="Type_d_infection">Liste!$A$2:$A$18</definedName>
    <definedName name="_xlnm.Print_Area" localSheetId="1">'Grille audit'!$A$1:$N$111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3" l="1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H2" i="3" l="1"/>
  <c r="H8" i="3" s="1"/>
  <c r="F12" i="3"/>
  <c r="H12" i="3" l="1"/>
  <c r="I12" i="3" s="1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F157" i="3"/>
  <c r="F118" i="3"/>
  <c r="F148" i="3"/>
  <c r="F155" i="3"/>
  <c r="F143" i="3"/>
  <c r="F151" i="3"/>
  <c r="F114" i="3"/>
  <c r="F142" i="3"/>
  <c r="F137" i="3"/>
  <c r="F147" i="3"/>
  <c r="F128" i="3"/>
  <c r="F156" i="3"/>
  <c r="F136" i="3"/>
  <c r="F131" i="3"/>
  <c r="F112" i="3"/>
  <c r="F154" i="3"/>
  <c r="F158" i="3"/>
  <c r="F125" i="3"/>
  <c r="F140" i="3"/>
  <c r="F116" i="3"/>
  <c r="F115" i="3"/>
  <c r="F149" i="3"/>
  <c r="F153" i="3"/>
  <c r="F122" i="3"/>
  <c r="F123" i="3"/>
  <c r="F124" i="3"/>
  <c r="F150" i="3"/>
  <c r="F129" i="3"/>
  <c r="F113" i="3"/>
  <c r="F127" i="3"/>
  <c r="F133" i="3"/>
  <c r="F161" i="3"/>
  <c r="F134" i="3"/>
  <c r="F130" i="3"/>
  <c r="F126" i="3"/>
  <c r="F144" i="3"/>
  <c r="F152" i="3"/>
  <c r="F119" i="3"/>
  <c r="F159" i="3"/>
  <c r="F135" i="3"/>
  <c r="F145" i="3"/>
  <c r="F132" i="3"/>
  <c r="F141" i="3"/>
  <c r="F117" i="3"/>
  <c r="F146" i="3"/>
  <c r="F138" i="3"/>
  <c r="F160" i="3"/>
  <c r="F120" i="3"/>
  <c r="F139" i="3"/>
  <c r="F121" i="3"/>
  <c r="H161" i="3" l="1"/>
  <c r="I161" i="3" s="1"/>
  <c r="H130" i="3"/>
  <c r="I130" i="3" s="1"/>
  <c r="H120" i="3"/>
  <c r="I120" i="3" s="1"/>
  <c r="H155" i="3"/>
  <c r="I155" i="3" s="1"/>
  <c r="H154" i="3"/>
  <c r="I154" i="3" s="1"/>
  <c r="H151" i="3"/>
  <c r="I151" i="3" s="1"/>
  <c r="H119" i="3"/>
  <c r="I119" i="3" s="1"/>
  <c r="H150" i="3"/>
  <c r="I150" i="3" s="1"/>
  <c r="H118" i="3"/>
  <c r="I118" i="3" s="1"/>
  <c r="H156" i="3"/>
  <c r="I156" i="3" s="1"/>
  <c r="H140" i="3"/>
  <c r="I140" i="3" s="1"/>
  <c r="H145" i="3"/>
  <c r="I145" i="3" s="1"/>
  <c r="H123" i="3"/>
  <c r="I123" i="3" s="1"/>
  <c r="H153" i="3"/>
  <c r="I153" i="3" s="1"/>
  <c r="H114" i="3"/>
  <c r="I114" i="3" s="1"/>
  <c r="H146" i="3"/>
  <c r="I146" i="3" s="1"/>
  <c r="H143" i="3"/>
  <c r="I143" i="3" s="1"/>
  <c r="H127" i="3"/>
  <c r="I127" i="3" s="1"/>
  <c r="H159" i="3"/>
  <c r="I159" i="3" s="1"/>
  <c r="H131" i="3"/>
  <c r="I131" i="3" s="1"/>
  <c r="H158" i="3"/>
  <c r="I158" i="3" s="1"/>
  <c r="H144" i="3"/>
  <c r="I144" i="3" s="1"/>
  <c r="H136" i="3"/>
  <c r="I136" i="3" s="1"/>
  <c r="H157" i="3"/>
  <c r="I157" i="3" s="1"/>
  <c r="H115" i="3"/>
  <c r="I115" i="3" s="1"/>
  <c r="H152" i="3"/>
  <c r="I152" i="3" s="1"/>
  <c r="H126" i="3"/>
  <c r="I126" i="3" s="1"/>
  <c r="H121" i="3"/>
  <c r="I121" i="3" s="1"/>
  <c r="H142" i="3"/>
  <c r="I142" i="3" s="1"/>
  <c r="H148" i="3"/>
  <c r="I148" i="3" s="1"/>
  <c r="H117" i="3"/>
  <c r="I117" i="3" s="1"/>
  <c r="H122" i="3"/>
  <c r="I122" i="3" s="1"/>
  <c r="H129" i="3"/>
  <c r="I129" i="3" s="1"/>
  <c r="H137" i="3"/>
  <c r="I137" i="3" s="1"/>
  <c r="H147" i="3"/>
  <c r="I147" i="3" s="1"/>
  <c r="H128" i="3"/>
  <c r="I128" i="3" s="1"/>
  <c r="H139" i="3"/>
  <c r="I139" i="3" s="1"/>
  <c r="H160" i="3"/>
  <c r="I160" i="3" s="1"/>
  <c r="H133" i="3"/>
  <c r="I133" i="3" s="1"/>
  <c r="H149" i="3"/>
  <c r="I149" i="3" s="1"/>
  <c r="H138" i="3"/>
  <c r="I138" i="3" s="1"/>
  <c r="H112" i="3"/>
  <c r="I112" i="3" s="1"/>
  <c r="H116" i="3"/>
  <c r="I116" i="3" s="1"/>
  <c r="H132" i="3"/>
  <c r="I132" i="3" s="1"/>
  <c r="H124" i="3"/>
  <c r="I124" i="3" s="1"/>
  <c r="H113" i="3"/>
  <c r="I113" i="3" s="1"/>
  <c r="H125" i="3"/>
  <c r="I125" i="3" s="1"/>
  <c r="H135" i="3"/>
  <c r="I135" i="3" s="1"/>
  <c r="H134" i="3"/>
  <c r="I134" i="3" s="1"/>
  <c r="H141" i="3"/>
  <c r="I141" i="3" s="1"/>
  <c r="K160" i="3"/>
  <c r="K156" i="3"/>
  <c r="K159" i="3"/>
  <c r="K155" i="3"/>
  <c r="K158" i="3"/>
  <c r="K154" i="3"/>
  <c r="K161" i="3"/>
  <c r="K157" i="3"/>
  <c r="K153" i="3"/>
  <c r="K151" i="3"/>
  <c r="K147" i="3"/>
  <c r="K143" i="3"/>
  <c r="K139" i="3"/>
  <c r="K135" i="3"/>
  <c r="K131" i="3"/>
  <c r="K127" i="3"/>
  <c r="K123" i="3"/>
  <c r="K119" i="3"/>
  <c r="K115" i="3"/>
  <c r="K150" i="3"/>
  <c r="K146" i="3"/>
  <c r="K142" i="3"/>
  <c r="K138" i="3"/>
  <c r="K134" i="3"/>
  <c r="K130" i="3"/>
  <c r="K126" i="3"/>
  <c r="K122" i="3"/>
  <c r="K118" i="3"/>
  <c r="K114" i="3"/>
  <c r="K149" i="3"/>
  <c r="K145" i="3"/>
  <c r="K141" i="3"/>
  <c r="K137" i="3"/>
  <c r="K133" i="3"/>
  <c r="K129" i="3"/>
  <c r="K125" i="3"/>
  <c r="K121" i="3"/>
  <c r="K117" i="3"/>
  <c r="K113" i="3"/>
  <c r="K152" i="3"/>
  <c r="K148" i="3"/>
  <c r="K144" i="3"/>
  <c r="K140" i="3"/>
  <c r="K136" i="3"/>
  <c r="K132" i="3"/>
  <c r="K128" i="3"/>
  <c r="K124" i="3"/>
  <c r="K120" i="3"/>
  <c r="K116" i="3"/>
  <c r="K112" i="3"/>
  <c r="K12" i="3" l="1"/>
  <c r="N12" i="3" s="1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2" i="3"/>
  <c r="F92" i="3"/>
  <c r="F108" i="3"/>
  <c r="F84" i="3"/>
  <c r="F96" i="3"/>
  <c r="F109" i="3"/>
  <c r="F68" i="3"/>
  <c r="F18" i="3"/>
  <c r="F17" i="3"/>
  <c r="F91" i="3"/>
  <c r="F26" i="3"/>
  <c r="F105" i="3"/>
  <c r="F50" i="3"/>
  <c r="F73" i="3"/>
  <c r="F45" i="3"/>
  <c r="F38" i="3"/>
  <c r="F97" i="3"/>
  <c r="F82" i="3"/>
  <c r="F65" i="3"/>
  <c r="F40" i="3"/>
  <c r="F35" i="3"/>
  <c r="F30" i="3"/>
  <c r="F70" i="3"/>
  <c r="F13" i="3"/>
  <c r="F54" i="3"/>
  <c r="F48" i="3"/>
  <c r="F62" i="3"/>
  <c r="F87" i="3"/>
  <c r="F21" i="3"/>
  <c r="F53" i="3"/>
  <c r="F86" i="3"/>
  <c r="F71" i="3"/>
  <c r="F37" i="3"/>
  <c r="F111" i="3"/>
  <c r="F22" i="3"/>
  <c r="F63" i="3"/>
  <c r="F57" i="3"/>
  <c r="F90" i="3"/>
  <c r="F101" i="3"/>
  <c r="F51" i="3"/>
  <c r="F47" i="3"/>
  <c r="F103" i="3"/>
  <c r="F72" i="3"/>
  <c r="F49" i="3"/>
  <c r="F41" i="3"/>
  <c r="F77" i="3"/>
  <c r="F80" i="3"/>
  <c r="F59" i="3"/>
  <c r="F14" i="3"/>
  <c r="F34" i="3"/>
  <c r="F95" i="3"/>
  <c r="F81" i="3"/>
  <c r="F74" i="3"/>
  <c r="F99" i="3"/>
  <c r="F28" i="3"/>
  <c r="F79" i="3"/>
  <c r="F33" i="3"/>
  <c r="F31" i="3"/>
  <c r="F55" i="3"/>
  <c r="F106" i="3"/>
  <c r="F64" i="3"/>
  <c r="F58" i="3"/>
  <c r="F52" i="3"/>
  <c r="F46" i="3"/>
  <c r="F69" i="3"/>
  <c r="F42" i="3"/>
  <c r="F104" i="3"/>
  <c r="F85" i="3"/>
  <c r="F93" i="3"/>
  <c r="F98" i="3"/>
  <c r="F27" i="3"/>
  <c r="F94" i="3"/>
  <c r="F102" i="3"/>
  <c r="F43" i="3"/>
  <c r="F76" i="3"/>
  <c r="F24" i="3"/>
  <c r="F107" i="3"/>
  <c r="F66" i="3"/>
  <c r="F39" i="3"/>
  <c r="F16" i="3"/>
  <c r="F44" i="3"/>
  <c r="F110" i="3"/>
  <c r="F83" i="3"/>
  <c r="F23" i="3"/>
  <c r="F75" i="3"/>
  <c r="F29" i="3"/>
  <c r="F88" i="3"/>
  <c r="F61" i="3"/>
  <c r="F100" i="3"/>
  <c r="F78" i="3"/>
  <c r="F32" i="3"/>
  <c r="F60" i="3"/>
  <c r="F19" i="3"/>
  <c r="F25" i="3"/>
  <c r="F15" i="3"/>
  <c r="F36" i="3"/>
  <c r="F67" i="3"/>
  <c r="F89" i="3"/>
  <c r="F56" i="3"/>
  <c r="F20" i="3"/>
  <c r="H27" i="3" l="1"/>
  <c r="I27" i="3" s="1"/>
  <c r="H110" i="3"/>
  <c r="I110" i="3" s="1"/>
  <c r="H26" i="3"/>
  <c r="I26" i="3" s="1"/>
  <c r="H37" i="3"/>
  <c r="I37" i="3" s="1"/>
  <c r="H66" i="3"/>
  <c r="I66" i="3" s="1"/>
  <c r="H24" i="3"/>
  <c r="I24" i="3" s="1"/>
  <c r="H95" i="3"/>
  <c r="I95" i="3" s="1"/>
  <c r="H16" i="3"/>
  <c r="I16" i="3" s="1"/>
  <c r="H39" i="3"/>
  <c r="I39" i="3" s="1"/>
  <c r="H28" i="3"/>
  <c r="I28" i="3" s="1"/>
  <c r="H60" i="3"/>
  <c r="I60" i="3" s="1"/>
  <c r="H97" i="3"/>
  <c r="I97" i="3" s="1"/>
  <c r="H90" i="3"/>
  <c r="I90" i="3" s="1"/>
  <c r="H77" i="3"/>
  <c r="I77" i="3" s="1"/>
  <c r="H20" i="3"/>
  <c r="I20" i="3" s="1"/>
  <c r="H56" i="3"/>
  <c r="I56" i="3" s="1"/>
  <c r="H25" i="3"/>
  <c r="I25" i="3" s="1"/>
  <c r="H29" i="3"/>
  <c r="I29" i="3" s="1"/>
  <c r="H46" i="3"/>
  <c r="I46" i="3" s="1"/>
  <c r="H65" i="3"/>
  <c r="I65" i="3" s="1"/>
  <c r="H57" i="3"/>
  <c r="I57" i="3" s="1"/>
  <c r="H104" i="3"/>
  <c r="I104" i="3" s="1"/>
  <c r="H59" i="3"/>
  <c r="I59" i="3" s="1"/>
  <c r="H106" i="3"/>
  <c r="I106" i="3" s="1"/>
  <c r="H83" i="3"/>
  <c r="I83" i="3" s="1"/>
  <c r="H86" i="3"/>
  <c r="I86" i="3" s="1"/>
  <c r="H111" i="3"/>
  <c r="I111" i="3" s="1"/>
  <c r="H38" i="3"/>
  <c r="I38" i="3" s="1"/>
  <c r="H76" i="3"/>
  <c r="I76" i="3" s="1"/>
  <c r="H108" i="3"/>
  <c r="I108" i="3" s="1"/>
  <c r="H42" i="3"/>
  <c r="I42" i="3" s="1"/>
  <c r="H73" i="3"/>
  <c r="I73" i="3" s="1"/>
  <c r="H81" i="3"/>
  <c r="I81" i="3" s="1"/>
  <c r="H21" i="3"/>
  <c r="I21" i="3" s="1"/>
  <c r="H22" i="3"/>
  <c r="I22" i="3" s="1"/>
  <c r="H78" i="3"/>
  <c r="I78" i="3" s="1"/>
  <c r="H68" i="3"/>
  <c r="I68" i="3" s="1"/>
  <c r="H14" i="3"/>
  <c r="I14" i="3" s="1"/>
  <c r="H91" i="3"/>
  <c r="I91" i="3" s="1"/>
  <c r="H55" i="3"/>
  <c r="I55" i="3" s="1"/>
  <c r="H32" i="3"/>
  <c r="I32" i="3" s="1"/>
  <c r="H96" i="3"/>
  <c r="I96" i="3" s="1"/>
  <c r="H47" i="3"/>
  <c r="I47" i="3" s="1"/>
  <c r="H99" i="3"/>
  <c r="I99" i="3" s="1"/>
  <c r="H72" i="3"/>
  <c r="I72" i="3" s="1"/>
  <c r="H30" i="3"/>
  <c r="I30" i="3" s="1"/>
  <c r="H85" i="3"/>
  <c r="I85" i="3" s="1"/>
  <c r="H101" i="3"/>
  <c r="I101" i="3" s="1"/>
  <c r="H53" i="3"/>
  <c r="I53" i="3" s="1"/>
  <c r="H40" i="3"/>
  <c r="I40" i="3" s="1"/>
  <c r="H94" i="3"/>
  <c r="I94" i="3" s="1"/>
  <c r="H67" i="3"/>
  <c r="I67" i="3" s="1"/>
  <c r="H34" i="3"/>
  <c r="I34" i="3" s="1"/>
  <c r="H75" i="3"/>
  <c r="I75" i="3" s="1"/>
  <c r="H69" i="3"/>
  <c r="I69" i="3" s="1"/>
  <c r="H41" i="3"/>
  <c r="I41" i="3" s="1"/>
  <c r="H43" i="3"/>
  <c r="I43" i="3" s="1"/>
  <c r="H79" i="3"/>
  <c r="I79" i="3" s="1"/>
  <c r="H48" i="3"/>
  <c r="I48" i="3" s="1"/>
  <c r="H17" i="3"/>
  <c r="I17" i="3" s="1"/>
  <c r="H87" i="3"/>
  <c r="I87" i="3" s="1"/>
  <c r="H70" i="3"/>
  <c r="I70" i="3" s="1"/>
  <c r="H98" i="3"/>
  <c r="I98" i="3" s="1"/>
  <c r="H71" i="3"/>
  <c r="I71" i="3" s="1"/>
  <c r="H58" i="3"/>
  <c r="I58" i="3" s="1"/>
  <c r="H89" i="3"/>
  <c r="I89" i="3" s="1"/>
  <c r="H88" i="3"/>
  <c r="I88" i="3" s="1"/>
  <c r="H15" i="3"/>
  <c r="I15" i="3" s="1"/>
  <c r="H82" i="3"/>
  <c r="I82" i="3" s="1"/>
  <c r="H105" i="3"/>
  <c r="I105" i="3" s="1"/>
  <c r="H64" i="3"/>
  <c r="I64" i="3" s="1"/>
  <c r="H18" i="3"/>
  <c r="I18" i="3" s="1"/>
  <c r="H33" i="3"/>
  <c r="I33" i="3" s="1"/>
  <c r="H63" i="3"/>
  <c r="I63" i="3" s="1"/>
  <c r="H19" i="3"/>
  <c r="I19" i="3" s="1"/>
  <c r="H102" i="3"/>
  <c r="I102" i="3" s="1"/>
  <c r="H44" i="3"/>
  <c r="I44" i="3" s="1"/>
  <c r="H52" i="3"/>
  <c r="I52" i="3" s="1"/>
  <c r="H45" i="3"/>
  <c r="I45" i="3" s="1"/>
  <c r="H103" i="3"/>
  <c r="I103" i="3" s="1"/>
  <c r="H100" i="3"/>
  <c r="I100" i="3" s="1"/>
  <c r="H50" i="3"/>
  <c r="I50" i="3" s="1"/>
  <c r="H84" i="3"/>
  <c r="I84" i="3" s="1"/>
  <c r="H31" i="3"/>
  <c r="I31" i="3" s="1"/>
  <c r="H92" i="3"/>
  <c r="I92" i="3" s="1"/>
  <c r="H13" i="3"/>
  <c r="H36" i="3"/>
  <c r="I36" i="3" s="1"/>
  <c r="H35" i="3"/>
  <c r="I35" i="3" s="1"/>
  <c r="H62" i="3"/>
  <c r="I62" i="3" s="1"/>
  <c r="H61" i="3"/>
  <c r="I61" i="3" s="1"/>
  <c r="H107" i="3"/>
  <c r="I107" i="3" s="1"/>
  <c r="H49" i="3"/>
  <c r="I49" i="3" s="1"/>
  <c r="H80" i="3"/>
  <c r="I80" i="3" s="1"/>
  <c r="H74" i="3"/>
  <c r="I74" i="3" s="1"/>
  <c r="H109" i="3"/>
  <c r="I109" i="3" s="1"/>
  <c r="H54" i="3"/>
  <c r="I54" i="3" s="1"/>
  <c r="H51" i="3"/>
  <c r="I51" i="3" s="1"/>
  <c r="H23" i="3"/>
  <c r="I23" i="3" s="1"/>
  <c r="H93" i="3"/>
  <c r="I93" i="3" s="1"/>
  <c r="K21" i="3"/>
  <c r="K17" i="3"/>
  <c r="K14" i="3"/>
  <c r="N14" i="3" s="1"/>
  <c r="K23" i="3"/>
  <c r="K16" i="3"/>
  <c r="N16" i="3" s="1"/>
  <c r="K24" i="3"/>
  <c r="K13" i="3"/>
  <c r="N13" i="3" s="1"/>
  <c r="K19" i="3"/>
  <c r="K15" i="3"/>
  <c r="N15" i="3" s="1"/>
  <c r="K20" i="3"/>
  <c r="K22" i="3"/>
  <c r="K18" i="3"/>
  <c r="K63" i="3"/>
  <c r="K58" i="3"/>
  <c r="K57" i="3"/>
  <c r="K55" i="3"/>
  <c r="K108" i="3"/>
  <c r="K79" i="3"/>
  <c r="K102" i="3"/>
  <c r="K67" i="3"/>
  <c r="K107" i="3"/>
  <c r="K89" i="3"/>
  <c r="K83" i="3"/>
  <c r="K36" i="3"/>
  <c r="K31" i="3"/>
  <c r="K76" i="3"/>
  <c r="K49" i="3"/>
  <c r="K64" i="3"/>
  <c r="K80" i="3"/>
  <c r="K78" i="3"/>
  <c r="K59" i="3"/>
  <c r="K93" i="3"/>
  <c r="K87" i="3"/>
  <c r="K92" i="3"/>
  <c r="K75" i="3"/>
  <c r="K60" i="3"/>
  <c r="K69" i="3"/>
  <c r="K72" i="3"/>
  <c r="K53" i="3"/>
  <c r="K88" i="3"/>
  <c r="K40" i="3"/>
  <c r="K37" i="3"/>
  <c r="K65" i="3"/>
  <c r="K45" i="3"/>
  <c r="K28" i="3"/>
  <c r="K105" i="3"/>
  <c r="K70" i="3"/>
  <c r="K27" i="3"/>
  <c r="K98" i="3"/>
  <c r="K101" i="3"/>
  <c r="K32" i="3"/>
  <c r="K46" i="3"/>
  <c r="K34" i="3"/>
  <c r="K62" i="3"/>
  <c r="K91" i="3"/>
  <c r="K25" i="3"/>
  <c r="K86" i="3"/>
  <c r="K52" i="3"/>
  <c r="K35" i="3"/>
  <c r="K61" i="3"/>
  <c r="K47" i="3"/>
  <c r="K109" i="3"/>
  <c r="K82" i="3"/>
  <c r="K106" i="3"/>
  <c r="K100" i="3"/>
  <c r="K66" i="3"/>
  <c r="K111" i="3"/>
  <c r="K85" i="3"/>
  <c r="K110" i="3"/>
  <c r="K103" i="3"/>
  <c r="K56" i="3"/>
  <c r="K43" i="3"/>
  <c r="K48" i="3"/>
  <c r="K54" i="3"/>
  <c r="K99" i="3"/>
  <c r="K71" i="3"/>
  <c r="K84" i="3"/>
  <c r="K94" i="3"/>
  <c r="K81" i="3"/>
  <c r="K95" i="3"/>
  <c r="K90" i="3"/>
  <c r="K74" i="3"/>
  <c r="K77" i="3"/>
  <c r="K96" i="3"/>
  <c r="K26" i="3"/>
  <c r="K42" i="3"/>
  <c r="K73" i="3"/>
  <c r="K33" i="3"/>
  <c r="K29" i="3"/>
  <c r="K30" i="3"/>
  <c r="K104" i="3"/>
  <c r="K51" i="3"/>
  <c r="K38" i="3"/>
  <c r="K68" i="3"/>
  <c r="K44" i="3"/>
  <c r="K97" i="3"/>
  <c r="K39" i="3"/>
  <c r="K41" i="3"/>
  <c r="K50" i="3"/>
  <c r="I13" i="3" l="1"/>
  <c r="H5" i="3" s="1"/>
  <c r="H3" i="3"/>
  <c r="H6" i="3" s="1"/>
  <c r="H4" i="3"/>
  <c r="H7" i="3" s="1"/>
</calcChain>
</file>

<file path=xl/sharedStrings.xml><?xml version="1.0" encoding="utf-8"?>
<sst xmlns="http://schemas.openxmlformats.org/spreadsheetml/2006/main" count="659" uniqueCount="407">
  <si>
    <t>Service</t>
  </si>
  <si>
    <t>Patient 1</t>
  </si>
  <si>
    <t>Patient 2</t>
  </si>
  <si>
    <t>Patient 3</t>
  </si>
  <si>
    <t>Patient 4</t>
  </si>
  <si>
    <t>Patient 5</t>
  </si>
  <si>
    <t>Patient 6</t>
  </si>
  <si>
    <t>Patient 7</t>
  </si>
  <si>
    <t>Patient 8</t>
  </si>
  <si>
    <t>Patient 9</t>
  </si>
  <si>
    <t>Patient 10</t>
  </si>
  <si>
    <t>Patient 11</t>
  </si>
  <si>
    <t>Patient 12</t>
  </si>
  <si>
    <t>Patient 13</t>
  </si>
  <si>
    <t>Patient 14</t>
  </si>
  <si>
    <t>Patient 15</t>
  </si>
  <si>
    <t>Patient 16</t>
  </si>
  <si>
    <t>Patient 17</t>
  </si>
  <si>
    <t>Patient 18</t>
  </si>
  <si>
    <t>Patient 19</t>
  </si>
  <si>
    <t>Patient 20</t>
  </si>
  <si>
    <t>Patient 21</t>
  </si>
  <si>
    <t>Patient 22</t>
  </si>
  <si>
    <t>Patient 23</t>
  </si>
  <si>
    <t>Patient 24</t>
  </si>
  <si>
    <t>Patient 25</t>
  </si>
  <si>
    <t>Patient 26</t>
  </si>
  <si>
    <t>Patient 27</t>
  </si>
  <si>
    <t>Patient 28</t>
  </si>
  <si>
    <t>Patient 29</t>
  </si>
  <si>
    <t>Patient 30</t>
  </si>
  <si>
    <t>Patient 31</t>
  </si>
  <si>
    <t>Patient 32</t>
  </si>
  <si>
    <t>Patient 33</t>
  </si>
  <si>
    <t>Patient 34</t>
  </si>
  <si>
    <t>Patient 35</t>
  </si>
  <si>
    <t>Patient 36</t>
  </si>
  <si>
    <t>Patient 37</t>
  </si>
  <si>
    <t>Patient 38</t>
  </si>
  <si>
    <t>Patient 39</t>
  </si>
  <si>
    <t>Patient 40</t>
  </si>
  <si>
    <t>Patient 41</t>
  </si>
  <si>
    <t>Patient 42</t>
  </si>
  <si>
    <t>Patient 43</t>
  </si>
  <si>
    <t>Patient 44</t>
  </si>
  <si>
    <t>Patient 45</t>
  </si>
  <si>
    <t>Patient 46</t>
  </si>
  <si>
    <t>Patient 47</t>
  </si>
  <si>
    <t>Patient 48</t>
  </si>
  <si>
    <t>Patient 49</t>
  </si>
  <si>
    <t>Patient 50</t>
  </si>
  <si>
    <t>Etablissement</t>
  </si>
  <si>
    <t>Infections respiratoires basses</t>
  </si>
  <si>
    <t>Bactériémies liées aux catheters veineux centraux</t>
  </si>
  <si>
    <t>SCN</t>
  </si>
  <si>
    <t>OMA</t>
  </si>
  <si>
    <t>Otite moyenne aiguë</t>
  </si>
  <si>
    <t>BGN</t>
  </si>
  <si>
    <t>BPCO</t>
  </si>
  <si>
    <t>BLC</t>
  </si>
  <si>
    <t>Bactériémies liées aux cathéters veineux centraux</t>
  </si>
  <si>
    <t>PM</t>
  </si>
  <si>
    <t>DAI</t>
  </si>
  <si>
    <t>Infections urinaires</t>
  </si>
  <si>
    <t>Angiocholite drainée</t>
  </si>
  <si>
    <t>PAVM</t>
  </si>
  <si>
    <t>Endocardites infectieuses</t>
  </si>
  <si>
    <t>Neutropénies fébriles</t>
  </si>
  <si>
    <t>Urétrite et cervicite</t>
  </si>
  <si>
    <t>Patient 51</t>
  </si>
  <si>
    <t>Patient 52</t>
  </si>
  <si>
    <t>Patient 53</t>
  </si>
  <si>
    <t>Patient 54</t>
  </si>
  <si>
    <t>Patient 55</t>
  </si>
  <si>
    <t>Patient 56</t>
  </si>
  <si>
    <t>Patient 57</t>
  </si>
  <si>
    <t>Patient 58</t>
  </si>
  <si>
    <t>Patient 59</t>
  </si>
  <si>
    <t>Patient 60</t>
  </si>
  <si>
    <t>Patient 61</t>
  </si>
  <si>
    <t>Patient 62</t>
  </si>
  <si>
    <t>Patient 63</t>
  </si>
  <si>
    <t>Patient 64</t>
  </si>
  <si>
    <t>Patient 65</t>
  </si>
  <si>
    <t>Patient 66</t>
  </si>
  <si>
    <t>Patient 67</t>
  </si>
  <si>
    <t>Patient 68</t>
  </si>
  <si>
    <t>Patient 69</t>
  </si>
  <si>
    <t>Patient 70</t>
  </si>
  <si>
    <t>Patient 71</t>
  </si>
  <si>
    <t>Patient 72</t>
  </si>
  <si>
    <t>Patient 73</t>
  </si>
  <si>
    <t>Patient 74</t>
  </si>
  <si>
    <t>Patient 75</t>
  </si>
  <si>
    <t>Patient 76</t>
  </si>
  <si>
    <t>Patient 77</t>
  </si>
  <si>
    <t>Patient 78</t>
  </si>
  <si>
    <t>Patient 79</t>
  </si>
  <si>
    <t>Patient 80</t>
  </si>
  <si>
    <t>Patient 81</t>
  </si>
  <si>
    <t>Patient 82</t>
  </si>
  <si>
    <t>Patient 83</t>
  </si>
  <si>
    <t>Patient 84</t>
  </si>
  <si>
    <t>Patient 85</t>
  </si>
  <si>
    <t>Patient 86</t>
  </si>
  <si>
    <t>Patient 87</t>
  </si>
  <si>
    <t>Patient 88</t>
  </si>
  <si>
    <t>Patient 89</t>
  </si>
  <si>
    <t>Patient 90</t>
  </si>
  <si>
    <t>Patient 91</t>
  </si>
  <si>
    <t>Patient 92</t>
  </si>
  <si>
    <t>Patient 93</t>
  </si>
  <si>
    <t>Patient 94</t>
  </si>
  <si>
    <t>Patient 95</t>
  </si>
  <si>
    <t>Patient 96</t>
  </si>
  <si>
    <t>Patient 97</t>
  </si>
  <si>
    <t>Patient 98</t>
  </si>
  <si>
    <t>Patient 99</t>
  </si>
  <si>
    <t>Patient 100</t>
  </si>
  <si>
    <t>Indication non retrouvée</t>
  </si>
  <si>
    <t>NA</t>
  </si>
  <si>
    <t>Durée ATB recommandée</t>
  </si>
  <si>
    <t>Type d'infection</t>
  </si>
  <si>
    <t>ETABLISSEMENT :</t>
  </si>
  <si>
    <t>N° dossier</t>
  </si>
  <si>
    <t>Indication précise non retrouvée</t>
  </si>
  <si>
    <t>EPP</t>
  </si>
  <si>
    <t>Evaluation des pratiques professionnelles</t>
  </si>
  <si>
    <t>CAQES</t>
  </si>
  <si>
    <t>Contrat d'amélioration de la qualité et de l'efficience des soins</t>
  </si>
  <si>
    <t>Pneumopathie acquise sous ventilation mécanique</t>
  </si>
  <si>
    <t>Défibrillateur automatique implantable</t>
  </si>
  <si>
    <t>Pacemaker</t>
  </si>
  <si>
    <t>Bronchopneumopathie chronique obstructive</t>
  </si>
  <si>
    <t>Bacille GRAM négatif</t>
  </si>
  <si>
    <t>Staphylocoque coagulase négative</t>
  </si>
  <si>
    <t>ATB</t>
  </si>
  <si>
    <t>Antibiotique</t>
  </si>
  <si>
    <t>Type de justification</t>
  </si>
  <si>
    <t>Réévaluation à 48-72h ?</t>
  </si>
  <si>
    <t>NOM REFERENT AUDIT :</t>
  </si>
  <si>
    <t>MAIL :</t>
  </si>
  <si>
    <t>Identification de l'établissement</t>
  </si>
  <si>
    <t>Indication</t>
  </si>
  <si>
    <t>Molécule(s) administrée(s) et durée(s) de chacune</t>
  </si>
  <si>
    <t>Justification retrouvée dans le dossier</t>
  </si>
  <si>
    <t>Patient 101</t>
  </si>
  <si>
    <t>Patient 102</t>
  </si>
  <si>
    <t>Patient 103</t>
  </si>
  <si>
    <t>Patient 104</t>
  </si>
  <si>
    <t>Patient 105</t>
  </si>
  <si>
    <t>Patient 106</t>
  </si>
  <si>
    <t>Patient 107</t>
  </si>
  <si>
    <t>Patient 108</t>
  </si>
  <si>
    <t>Patient 109</t>
  </si>
  <si>
    <t>Patient 110</t>
  </si>
  <si>
    <t>Patient 111</t>
  </si>
  <si>
    <t>Patient 112</t>
  </si>
  <si>
    <t>Patient 113</t>
  </si>
  <si>
    <t>Patient 114</t>
  </si>
  <si>
    <t>Patient 115</t>
  </si>
  <si>
    <t>Patient 116</t>
  </si>
  <si>
    <t>Patient 117</t>
  </si>
  <si>
    <t>Patient 118</t>
  </si>
  <si>
    <t>Patient 119</t>
  </si>
  <si>
    <t>Patient 120</t>
  </si>
  <si>
    <t>Patient 121</t>
  </si>
  <si>
    <t>Patient 122</t>
  </si>
  <si>
    <t>Patient 123</t>
  </si>
  <si>
    <t>Patient 124</t>
  </si>
  <si>
    <t>Patient 125</t>
  </si>
  <si>
    <t>Patient 126</t>
  </si>
  <si>
    <t>Patient 127</t>
  </si>
  <si>
    <t>Patient 128</t>
  </si>
  <si>
    <t>Patient 129</t>
  </si>
  <si>
    <t>Patient 130</t>
  </si>
  <si>
    <t>Patient 131</t>
  </si>
  <si>
    <t>Patient 132</t>
  </si>
  <si>
    <t>Patient 133</t>
  </si>
  <si>
    <t>Patient 134</t>
  </si>
  <si>
    <t>Patient 135</t>
  </si>
  <si>
    <t>Patient 136</t>
  </si>
  <si>
    <t>Patient 137</t>
  </si>
  <si>
    <t>Patient 138</t>
  </si>
  <si>
    <t>Patient 139</t>
  </si>
  <si>
    <t>Patient 140</t>
  </si>
  <si>
    <t>Patient 141</t>
  </si>
  <si>
    <t>Patient 142</t>
  </si>
  <si>
    <t>Patient 143</t>
  </si>
  <si>
    <t>Patient 144</t>
  </si>
  <si>
    <t>Patient 145</t>
  </si>
  <si>
    <t>Patient 146</t>
  </si>
  <si>
    <t>Patient 147</t>
  </si>
  <si>
    <t>Patient 148</t>
  </si>
  <si>
    <t>Patient 149</t>
  </si>
  <si>
    <t>Patient 150</t>
  </si>
  <si>
    <t>PRÉSENCE D'UN INFECTIOLOGUE OU MÉDECIN FORMÉ EN INFECTIOLOGIE DANS L'ETABLISSEMENT :</t>
  </si>
  <si>
    <t>NOM :</t>
  </si>
  <si>
    <t>Infections urinaires de la femme</t>
  </si>
  <si>
    <t>Infections ORL de l'enfant</t>
  </si>
  <si>
    <t xml:space="preserve">Infection par Helicobacter pylori chez l'adulte </t>
  </si>
  <si>
    <t xml:space="preserve">Diverticulite aiguë sigmoïdienne non compliquée </t>
  </si>
  <si>
    <t>Otite moyenne aiguë purulente</t>
  </si>
  <si>
    <t>Otite moyenne aiguë (OMA) congestive ou séro-muqueuse</t>
  </si>
  <si>
    <t>Dermohypodermite bactérienne non nécrosante chez l'adulte non compliquée</t>
  </si>
  <si>
    <t xml:space="preserve">Sinusite maxillaire aiguë purulente (suspiscion d'infection bactérienne) </t>
  </si>
  <si>
    <t>Plaie par morsure animale</t>
  </si>
  <si>
    <t xml:space="preserve">Sinusite maxillaire unilatérale associée à une infection dentaire </t>
  </si>
  <si>
    <t xml:space="preserve">OMA purulente : enfant &gt; 2 ans avec symptomes modérés </t>
  </si>
  <si>
    <t>Prévention des récidives de dermohypodermite bactérienne non nécrosante chez l'adulte</t>
  </si>
  <si>
    <t xml:space="preserve">Sinusite frontale, éthmoïdale, sphénoïdale </t>
  </si>
  <si>
    <t>OMA purulente : enfant &gt; 2 ans avec symptomes importants</t>
  </si>
  <si>
    <t>Dermohypodermite bactérienne non nécrosante chez l'enfant</t>
  </si>
  <si>
    <t>Sinusite grave, à risque de complications</t>
  </si>
  <si>
    <t>Sinusite maxillaire non liée à une origine dentaire ou frontale aiguë</t>
  </si>
  <si>
    <t>Abcès cutané</t>
  </si>
  <si>
    <t>Rhinopharyngite aiguë</t>
  </si>
  <si>
    <t xml:space="preserve">Sinusite maxillaire aiguë d'origine dentaire </t>
  </si>
  <si>
    <t>Furonculose</t>
  </si>
  <si>
    <t xml:space="preserve">Sinusite sphénoïdale, éthmoïdale ou frontale compliquée </t>
  </si>
  <si>
    <t>Furoncle isolé et non compliqué chez l'adulte et l'enfant</t>
  </si>
  <si>
    <t xml:space="preserve">Rhinopharyngite aiguë </t>
  </si>
  <si>
    <t>Furoncle compliqué ou à risque de complications chez l'adulte</t>
  </si>
  <si>
    <t xml:space="preserve">Furoncle compliqué ou à risque de complications chez l'enfant </t>
  </si>
  <si>
    <t xml:space="preserve">Impétigo localisé ou peu étendu </t>
  </si>
  <si>
    <t xml:space="preserve">Forme grave d'impétigo chez l'adulte </t>
  </si>
  <si>
    <t>Forme grave d'impétigo chez l'enfant</t>
  </si>
  <si>
    <t>Sources :</t>
  </si>
  <si>
    <t>Nombre de patients inclus :</t>
  </si>
  <si>
    <t>Taux de traitements réévalués à 48-72h  :</t>
  </si>
  <si>
    <t xml:space="preserve">Durée recommandée (en jours) </t>
  </si>
  <si>
    <t>Durée traitement     (en jours)</t>
  </si>
  <si>
    <t>Types d'infections</t>
  </si>
  <si>
    <t>Indications</t>
  </si>
  <si>
    <t>Cystite aiguë simple</t>
  </si>
  <si>
    <t>Cystite aiguë à risque de complications</t>
  </si>
  <si>
    <t>Cystite aiguë récidivante</t>
  </si>
  <si>
    <t>Colonisation urinaire de la femme enceinte</t>
  </si>
  <si>
    <t>Pyélonéphrite aiguë simple</t>
  </si>
  <si>
    <t xml:space="preserve">Pyélonéphrite aiguë à risque de complications </t>
  </si>
  <si>
    <t>Durée de traitement (en jours)</t>
  </si>
  <si>
    <t>Cystite aiguë de la femme enceinte</t>
  </si>
  <si>
    <t>Hospitalisation</t>
  </si>
  <si>
    <t xml:space="preserve">PAS ATB </t>
  </si>
  <si>
    <t>Angine aiguë si score de MacIsaac &lt; 2 ou score de MacIsaac &gt; 2 et test de diagnostic rapide négatif</t>
  </si>
  <si>
    <t>Angine aiguë si score de MacIsaac &gt; 2 et test de diagnostic rapide positif</t>
  </si>
  <si>
    <t>OMA purulente : enfant &lt; 3 mois</t>
  </si>
  <si>
    <t>OMA purulente : enfant de 3 mois à 2 ans</t>
  </si>
  <si>
    <t>Avis spécialisé ORL</t>
  </si>
  <si>
    <t>Avis spécialisé pédiatrique</t>
  </si>
  <si>
    <t>Angine aiguë, enfant &gt; 3 ans et test de diagnostic rapide positif</t>
  </si>
  <si>
    <t>Angine aiguë, enfant &gt; 3 ans et enfant &lt; 3 ans et test de diagnostic rapide négatif</t>
  </si>
  <si>
    <t>Toutes les 2à4 semaines</t>
  </si>
  <si>
    <t>Application locale</t>
  </si>
  <si>
    <t xml:space="preserve">Ceftriaxone 1prise + doxycycline 7j </t>
  </si>
  <si>
    <t xml:space="preserve">Infections urinaires </t>
  </si>
  <si>
    <t xml:space="preserve">Cystite aiguë simple </t>
  </si>
  <si>
    <t xml:space="preserve">Cystite aiguë sur sonde urinaire </t>
  </si>
  <si>
    <t xml:space="preserve">Cystite de la petite fille </t>
  </si>
  <si>
    <t>Cystite aiguë à risque de complications ou associées aux soins</t>
  </si>
  <si>
    <t xml:space="preserve">Pyélonéphrite aiguë </t>
  </si>
  <si>
    <t>FQ ou BL</t>
  </si>
  <si>
    <t xml:space="preserve">FQ </t>
  </si>
  <si>
    <t>Pyélonéphrite grave ou à risque de complications ou associée aux soins</t>
  </si>
  <si>
    <t xml:space="preserve">Infection urinaire masculine </t>
  </si>
  <si>
    <t>Recommandations HAS / SPILF 2021</t>
  </si>
  <si>
    <t xml:space="preserve">Infections génitales hautes et infections sexuellement transmissibles </t>
  </si>
  <si>
    <t>Syphilis précoce</t>
  </si>
  <si>
    <t xml:space="preserve">Infection génitale haute non compliquée </t>
  </si>
  <si>
    <t>Ceftr 1 prise + doxy + métro 10j</t>
  </si>
  <si>
    <t xml:space="preserve">Infection génitale haute compliquée </t>
  </si>
  <si>
    <t>Ceft jusqu'amélioration  + doxy + métro 14</t>
  </si>
  <si>
    <t xml:space="preserve">Sans documentation microbiologique ni orientation clinique </t>
  </si>
  <si>
    <t xml:space="preserve">Sans documentation microbiologique et orientation clinique </t>
  </si>
  <si>
    <t>Infections de la peau &amp; des tissus mous</t>
  </si>
  <si>
    <t xml:space="preserve">Infections osseuses natives </t>
  </si>
  <si>
    <r>
      <t>Arthrite (S.</t>
    </r>
    <r>
      <rPr>
        <i/>
        <sz val="11"/>
        <color theme="1"/>
        <rFont val="Calibri"/>
        <family val="2"/>
        <scheme val="minor"/>
      </rPr>
      <t>aureus)</t>
    </r>
  </si>
  <si>
    <t>Arthrite (streptocoque)</t>
  </si>
  <si>
    <t>Arthrite (gonocoque)</t>
  </si>
  <si>
    <t>Arthrite de la main, post inoculation, récente</t>
  </si>
  <si>
    <t xml:space="preserve">Spondylodiscite sans matériel </t>
  </si>
  <si>
    <t xml:space="preserve">Neutropénies fébriles </t>
  </si>
  <si>
    <t xml:space="preserve">Pied diabétique </t>
  </si>
  <si>
    <t>Ostéite sans amputation</t>
  </si>
  <si>
    <t>Amputation complète sans infection peau / tissus mous</t>
  </si>
  <si>
    <t>Amputation complète avec infection peau / tissus mous</t>
  </si>
  <si>
    <t>Pneumonie aiguë communautaire - si amélioration clinique à J3</t>
  </si>
  <si>
    <t>Pneumonie aiguë communautaire - si pas d'amélioration clinique à J3</t>
  </si>
  <si>
    <t xml:space="preserve">Pneumonie aiguë communautaire hospitalisée en réanimation </t>
  </si>
  <si>
    <t xml:space="preserve">Pneumonie associée aux soins </t>
  </si>
  <si>
    <t xml:space="preserve">Pneumopathie acquise sous ventilation mécanique </t>
  </si>
  <si>
    <t>Pneumonie aiguë communautaire  - légionellose</t>
  </si>
  <si>
    <t>Pleurésie purulente, après dernière évacuation</t>
  </si>
  <si>
    <t>Exacerbation de BPCO</t>
  </si>
  <si>
    <t>Coqueluche</t>
  </si>
  <si>
    <t xml:space="preserve">Dépend du macrolide utilisé </t>
  </si>
  <si>
    <t>Infections neuro méningées</t>
  </si>
  <si>
    <t>Méningite à pneumocoque</t>
  </si>
  <si>
    <t>Méningite à méningocoque</t>
  </si>
  <si>
    <r>
      <t xml:space="preserve">Méningite à </t>
    </r>
    <r>
      <rPr>
        <i/>
        <sz val="11"/>
        <color theme="1"/>
        <rFont val="Calibri"/>
        <family val="2"/>
        <scheme val="minor"/>
      </rPr>
      <t>Listeria</t>
    </r>
  </si>
  <si>
    <t xml:space="preserve">Méningite de l'enfant : streptocoque B </t>
  </si>
  <si>
    <r>
      <t xml:space="preserve">Méningite de l'enfant : </t>
    </r>
    <r>
      <rPr>
        <i/>
        <sz val="11"/>
        <color theme="1"/>
        <rFont val="Calibri"/>
        <family val="2"/>
        <scheme val="minor"/>
      </rPr>
      <t>Haemophilus</t>
    </r>
  </si>
  <si>
    <r>
      <t xml:space="preserve">Méningite de l'enfant : </t>
    </r>
    <r>
      <rPr>
        <i/>
        <sz val="11"/>
        <color theme="1"/>
        <rFont val="Calibri"/>
        <family val="2"/>
        <scheme val="minor"/>
      </rPr>
      <t>E.coli</t>
    </r>
  </si>
  <si>
    <t xml:space="preserve">Méningite / encéphalite tuberculeuse </t>
  </si>
  <si>
    <t>?</t>
  </si>
  <si>
    <t>Abcès cérébral</t>
  </si>
  <si>
    <t xml:space="preserve">Bactériémies liées aux cathéters veineux centraux </t>
  </si>
  <si>
    <t xml:space="preserve">Après ablation du KT &amp; 1ère hémoculture négative : staphylocoque coagulase négative </t>
  </si>
  <si>
    <t>Après ablation du KT &amp; 1ère hémoculture négative : streptocoques, entérocoques &amp; BGN</t>
  </si>
  <si>
    <r>
      <t xml:space="preserve">Après ablation du KT &amp; 1ère hémoculture négative : </t>
    </r>
    <r>
      <rPr>
        <i/>
        <sz val="11"/>
        <color theme="1"/>
        <rFont val="Calibri"/>
        <family val="2"/>
        <scheme val="minor"/>
      </rPr>
      <t>S.aureus</t>
    </r>
    <r>
      <rPr>
        <sz val="11"/>
        <color theme="1"/>
        <rFont val="Calibri"/>
        <family val="2"/>
        <scheme val="minor"/>
      </rPr>
      <t xml:space="preserve"> </t>
    </r>
  </si>
  <si>
    <t>Après ablation du KT &amp; 1ère hémoculture négative : levures</t>
  </si>
  <si>
    <t xml:space="preserve">Si tentative de conservation du KT </t>
  </si>
  <si>
    <t xml:space="preserve">BGN, streptocoques, entérocoques </t>
  </si>
  <si>
    <r>
      <rPr>
        <i/>
        <sz val="11"/>
        <color theme="1"/>
        <rFont val="Calibri"/>
        <family val="2"/>
        <scheme val="minor"/>
      </rPr>
      <t>S.aureus</t>
    </r>
    <r>
      <rPr>
        <sz val="11"/>
        <color theme="1"/>
        <rFont val="Calibri"/>
        <family val="2"/>
        <scheme val="minor"/>
      </rPr>
      <t xml:space="preserve"> &amp; </t>
    </r>
    <r>
      <rPr>
        <i/>
        <sz val="11"/>
        <color theme="1"/>
        <rFont val="Calibri"/>
        <family val="2"/>
        <scheme val="minor"/>
      </rPr>
      <t>S.lugdunensis</t>
    </r>
  </si>
  <si>
    <t>Bactériémies primaires non compliquées</t>
  </si>
  <si>
    <t xml:space="preserve">Endocardites infectieuses </t>
  </si>
  <si>
    <t>Endocardite infectieuse à Streptocoque - valve native - monothérapie</t>
  </si>
  <si>
    <t>Endocardite infectieuse à Streptocoque - valve native - bithérapie</t>
  </si>
  <si>
    <t>Endocardite infectieuse à Streptocoque - valve prothétique</t>
  </si>
  <si>
    <t xml:space="preserve">Endocardite infectieuse à Enterocoque - valve native - bithérapie + monothérapie </t>
  </si>
  <si>
    <t xml:space="preserve">Endocardite infectieuse à Enterocoque - valve prothétique - bithérapie + monothérapie </t>
  </si>
  <si>
    <r>
      <t>Endocardite infectieuse à S</t>
    </r>
    <r>
      <rPr>
        <i/>
        <sz val="11"/>
        <color theme="1"/>
        <rFont val="Calibri"/>
        <family val="2"/>
        <scheme val="minor"/>
      </rPr>
      <t xml:space="preserve">.aureus </t>
    </r>
    <r>
      <rPr>
        <sz val="11"/>
        <color theme="1"/>
        <rFont val="Calibri"/>
        <family val="2"/>
        <scheme val="minor"/>
      </rPr>
      <t xml:space="preserve">- valve native </t>
    </r>
  </si>
  <si>
    <t xml:space="preserve">Endocardite infectieuse à S.aureus - valve prothétique - trithérapie + bithérapie </t>
  </si>
  <si>
    <t>Infections de dispositifs électronique cardiaque implantable</t>
  </si>
  <si>
    <t xml:space="preserve">Infection précoce superficielle </t>
  </si>
  <si>
    <t xml:space="preserve">Infection du boitier sans bactériémie </t>
  </si>
  <si>
    <t xml:space="preserve">Bactériémie sans endocardite, ni infection de sonde - Gram + </t>
  </si>
  <si>
    <t xml:space="preserve">Bactériémie sans endocardite, ni infection de sonde - Gram - </t>
  </si>
  <si>
    <t xml:space="preserve">Infection de sonde et ablation du matériel impossible </t>
  </si>
  <si>
    <t>Infection de sonde + ablation du matériel</t>
  </si>
  <si>
    <t xml:space="preserve">Infections digestives </t>
  </si>
  <si>
    <t xml:space="preserve">Diarrhée aiguë du voyageur </t>
  </si>
  <si>
    <r>
      <t xml:space="preserve">Diarrhée chez l'enfant - </t>
    </r>
    <r>
      <rPr>
        <i/>
        <sz val="11"/>
        <color theme="1"/>
        <rFont val="Calibri"/>
        <family val="2"/>
        <scheme val="minor"/>
      </rPr>
      <t>Yersini / Salmonella</t>
    </r>
  </si>
  <si>
    <r>
      <t xml:space="preserve">Diarrhée chez l'enfant - </t>
    </r>
    <r>
      <rPr>
        <i/>
        <sz val="11"/>
        <color theme="1"/>
        <rFont val="Calibri"/>
        <family val="2"/>
        <scheme val="minor"/>
      </rPr>
      <t xml:space="preserve">Shigella / Campylobacter </t>
    </r>
  </si>
  <si>
    <t xml:space="preserve">Fièvre typhoïde simple </t>
  </si>
  <si>
    <r>
      <t xml:space="preserve">Infection à </t>
    </r>
    <r>
      <rPr>
        <i/>
        <sz val="11"/>
        <color theme="1"/>
        <rFont val="Calibri"/>
        <family val="2"/>
        <scheme val="minor"/>
      </rPr>
      <t>C.difficile</t>
    </r>
  </si>
  <si>
    <t xml:space="preserve">Diverticulite en cas d'échec d'un traitement symptomatique </t>
  </si>
  <si>
    <t xml:space="preserve">Abcès hépatique </t>
  </si>
  <si>
    <t>Infection de liquide d'ascite</t>
  </si>
  <si>
    <t xml:space="preserve">Perforation digestive opérée dans les 24h </t>
  </si>
  <si>
    <t xml:space="preserve">Appendicite de traitement non chirurgical </t>
  </si>
  <si>
    <t xml:space="preserve">Péritonite localisée </t>
  </si>
  <si>
    <t xml:space="preserve">Péritonite généralisée </t>
  </si>
  <si>
    <t>Péritonite post opératoire</t>
  </si>
  <si>
    <t>Cholécystite - vésicule perforée ou grade III</t>
  </si>
  <si>
    <t>Cholécystite - drainage percutané, ou non opéré, ou non drainée</t>
  </si>
  <si>
    <t xml:space="preserve">Infections respiratoires hautes </t>
  </si>
  <si>
    <t xml:space="preserve">Infections respiratoires basses </t>
  </si>
  <si>
    <t>Antibiothérapie : réévaluations &amp; durées de traitement par rapport aux recommandations HAS et SPILF 2021</t>
  </si>
  <si>
    <t>Nombre de dossiers pour lesquels la durée est conforme aux recommandations HAS/SPILF :</t>
  </si>
  <si>
    <t>Taux de traitements conformes aux recommandations HAS/SPILF :</t>
  </si>
  <si>
    <t>Taux de traitements non conformes aux recommandations HAS/SPILF mais justifiées :</t>
  </si>
  <si>
    <t>Autre indication (hors recommandations HAS/SPILF)</t>
  </si>
  <si>
    <t>Autre indication (hors recommandations HAS / SPILF)</t>
  </si>
  <si>
    <t>Durée conforme aux recommandations HAS / SPILF</t>
  </si>
  <si>
    <t>Indication hors référentiel HAS / SPILF</t>
  </si>
  <si>
    <t>Justification de la durée ATB par rapport aux recommandations HAS/SPILF</t>
  </si>
  <si>
    <t>Nombre de dossiers pour lesquels la durée non conforme aux recommations HAS/SPILF est justifiée :</t>
  </si>
  <si>
    <t>Infections de dispositif électronique cardiaque implantable</t>
  </si>
  <si>
    <t>Infections digestives</t>
  </si>
  <si>
    <t>Infections peau et tissus mous</t>
  </si>
  <si>
    <t>Infections génitales hautes et infections sexuellement transmissibles</t>
  </si>
  <si>
    <t>Infections ORL de l enfant</t>
  </si>
  <si>
    <t>Infections osseuses natives</t>
  </si>
  <si>
    <t>Pied diabétique</t>
  </si>
  <si>
    <t>Ecart aux référentiels
(en jours)</t>
  </si>
  <si>
    <r>
      <t xml:space="preserve">Après ablation du KT &amp; 1ère hémoculture négative : </t>
    </r>
    <r>
      <rPr>
        <i/>
        <sz val="11"/>
        <color theme="1"/>
        <rFont val="Calibri"/>
        <family val="2"/>
        <scheme val="minor"/>
      </rPr>
      <t>S.aureus</t>
    </r>
    <r>
      <rPr>
        <sz val="11"/>
        <color theme="1"/>
        <rFont val="Calibri"/>
        <family val="2"/>
        <scheme val="minor"/>
      </rPr>
      <t xml:space="preserve"> et thrombophlébite septique</t>
    </r>
  </si>
  <si>
    <t>Si tentative de conservation du KT (verrou + ATB)</t>
  </si>
  <si>
    <t>Prévention des récidives de dermohypodermite bactérienne non nécrosante chez l'adulte (pénicilline G retard)</t>
  </si>
  <si>
    <t>Impétigo localisé ou peu étendu (uniquement mupirocine en local 5j)</t>
  </si>
  <si>
    <r>
      <t xml:space="preserve">Diarrhée à </t>
    </r>
    <r>
      <rPr>
        <i/>
        <sz val="11"/>
        <color theme="1"/>
        <rFont val="Calibri"/>
        <family val="2"/>
        <scheme val="minor"/>
      </rPr>
      <t>Shigella / Campylobacter chez l'enfant</t>
    </r>
  </si>
  <si>
    <r>
      <t xml:space="preserve">Diarrhée à </t>
    </r>
    <r>
      <rPr>
        <i/>
        <sz val="11"/>
        <color theme="1"/>
        <rFont val="Calibri"/>
        <family val="2"/>
        <scheme val="minor"/>
      </rPr>
      <t>Yersini / Salmonella chez l'enfant</t>
    </r>
  </si>
  <si>
    <t>Fièvre typhoïde simple (fluoroquinolones)</t>
  </si>
  <si>
    <t>Fièvre typhoïde simple (azithromycine)</t>
  </si>
  <si>
    <t xml:space="preserve">Infection par Helicobacter pylori chez l'adulte en traitement probabiliste </t>
  </si>
  <si>
    <t>Infection par Helicobacter pylori chez l'adulte en traitement documenté</t>
  </si>
  <si>
    <t xml:space="preserve">Diverticulite aiguë sigmoïdienne non compliquée en cas d'échec d'un traitement symptomatique </t>
  </si>
  <si>
    <t>Coqueluche (traitée par azithromycine)</t>
  </si>
  <si>
    <r>
      <t>Endocardite infectieuse à S.aureus</t>
    </r>
    <r>
      <rPr>
        <i/>
        <sz val="11"/>
        <color theme="1"/>
        <rFont val="Calibri"/>
        <family val="2"/>
        <scheme val="minor"/>
      </rPr>
      <t xml:space="preserve">s </t>
    </r>
    <r>
      <rPr>
        <sz val="11"/>
        <color theme="1"/>
        <rFont val="Calibri"/>
        <family val="2"/>
        <scheme val="minor"/>
      </rPr>
      <t xml:space="preserve">- valve native </t>
    </r>
  </si>
  <si>
    <t>Infections ORL de l adulte</t>
  </si>
  <si>
    <t>Type d infection</t>
  </si>
  <si>
    <t>Indication hors référentiel HAS SPILF</t>
  </si>
  <si>
    <t>hors référentiel - compléter indication en dernière colonne</t>
  </si>
  <si>
    <t>A compléter si "hors référentiel"
ou
autre type de justification</t>
  </si>
  <si>
    <t>Pourcentage moyen de variation par rapport aux référentiels (objectif 0%)</t>
  </si>
  <si>
    <t xml:space="preserve">% de variation par rapport aux référentiels
</t>
  </si>
  <si>
    <t>Cystite aiguë simple de la femme (fosfomycine)</t>
  </si>
  <si>
    <t>Cystite aiguë simple de la femme (pivmecillinam ou nitrofurantoine)</t>
  </si>
  <si>
    <t>Colonisation urinaire de la femme enceinte documentée</t>
  </si>
  <si>
    <t>Colonisation urinaire de la femme enceinte probabiliste</t>
  </si>
  <si>
    <t>FQ</t>
  </si>
  <si>
    <t>Fluoroquinolones</t>
  </si>
  <si>
    <t>Infection urinaire masculine fébrile (prostatite)</t>
  </si>
  <si>
    <t>Cystite aiguë à risque de complications ou associées aux soins (autres ATB hors FQ et cotrimoxazole)</t>
  </si>
  <si>
    <t>Cystite aiguë à risque de complications ou associées aux soins (cotrimoxazole)</t>
  </si>
  <si>
    <t>Cystite masculine (« cystitis-like »)</t>
  </si>
  <si>
    <t>https://www.has-sante.fr/upload/docs/application/pdf/2024-08/choix_et_durees_dantibiotherapie_synthese_actualisation_aout_2024__mel_v2.pdf</t>
  </si>
  <si>
    <t>https://www.has-sante.fr/jcms/p_3278764/fr/choix-et-durees-d-antibiotherapies-preconisees-dans-les-infections-bacteriennes-courantes</t>
  </si>
  <si>
    <t>https://www.infectiologie.com/fr/recommandations.html</t>
  </si>
  <si>
    <t>Antibiothérapie : réévaluations &amp; durées de traitement par rapport aux recommandations HAS et SPILF 2024</t>
  </si>
  <si>
    <t>OMA purulente : enfant &gt; 2 ans avec symptomes importants et si otorrhée ou otite récidivante</t>
  </si>
  <si>
    <t>Angine aiguë, enfant &lt; 3 ans et enfant &gt; 3 ans et test de diagnostic rapide négatif</t>
  </si>
  <si>
    <t>Coqueluche (traitée par clarithromycine)</t>
  </si>
  <si>
    <t>Diverticulite aiguë sigmoïdienne non compliquée en l'absence de signes de gravité</t>
  </si>
  <si>
    <t>HAS / SPILF</t>
  </si>
  <si>
    <t>Cystite aiguë de la femme enceinte (traitement probabiliste : fosfomycine)</t>
  </si>
  <si>
    <t>Cystite aiguë de la femme enceinte (en cas d'échec ou de résistance)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</si>
</sst>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12"/>
      <name val="Tahoma"/>
      <family val="2"/>
    </font>
    <font>
      <sz val="11"/>
      <color indexed="12"/>
      <name val="Tahoma"/>
      <family val="2"/>
    </font>
    <font>
      <b/>
      <sz val="11"/>
      <color indexed="21"/>
      <name val="Tahoma"/>
      <family val="2"/>
    </font>
    <font>
      <sz val="11"/>
      <color indexed="21"/>
      <name val="Tahoma"/>
      <family val="2"/>
    </font>
    <font>
      <u/>
      <sz val="8"/>
      <name val="Arial"/>
      <family val="2"/>
    </font>
    <font>
      <b/>
      <sz val="13"/>
      <color indexed="9"/>
      <name val="Tahoma"/>
      <family val="2"/>
    </font>
    <font>
      <sz val="13"/>
      <name val="Arial"/>
      <family val="2"/>
    </font>
    <font>
      <b/>
      <sz val="10"/>
      <color indexed="21"/>
      <name val="Tahoma"/>
      <family val="2"/>
    </font>
    <font>
      <b/>
      <sz val="9"/>
      <color indexed="9"/>
      <name val="Tahoma"/>
      <family val="2"/>
    </font>
    <font>
      <sz val="11"/>
      <color theme="1"/>
      <name val="Calibri"/>
      <family val="2"/>
      <scheme val="minor"/>
    </font>
    <font>
      <sz val="9"/>
      <color theme="1"/>
      <name val="Tahoma"/>
      <family val="2"/>
    </font>
    <font>
      <sz val="9"/>
      <name val="Tahoma"/>
      <family val="2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00808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indexed="9"/>
      <name val="Calibri"/>
      <family val="2"/>
      <scheme val="minor"/>
    </font>
    <font>
      <sz val="18"/>
      <color indexed="21"/>
      <name val="Calibri"/>
      <family val="2"/>
      <scheme val="minor"/>
    </font>
    <font>
      <b/>
      <i/>
      <u/>
      <sz val="18"/>
      <color rgb="FF008080"/>
      <name val="Calibri"/>
      <family val="2"/>
      <scheme val="minor"/>
    </font>
    <font>
      <b/>
      <sz val="18"/>
      <color rgb="FF008080"/>
      <name val="Calibri"/>
      <family val="2"/>
      <scheme val="minor"/>
    </font>
    <font>
      <u/>
      <sz val="18"/>
      <name val="Calibri"/>
      <family val="2"/>
      <scheme val="minor"/>
    </font>
    <font>
      <sz val="1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F2F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21"/>
      </left>
      <right/>
      <top style="thin">
        <color indexed="21"/>
      </top>
      <bottom style="thin">
        <color indexed="21"/>
      </bottom>
      <diagonal/>
    </border>
    <border>
      <left/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/>
      <top style="thin">
        <color indexed="21"/>
      </top>
      <bottom style="thin">
        <color indexed="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1"/>
      </left>
      <right/>
      <top style="thin">
        <color rgb="FF215967"/>
      </top>
      <bottom style="thin">
        <color indexed="21"/>
      </bottom>
      <diagonal/>
    </border>
    <border>
      <left/>
      <right/>
      <top style="thin">
        <color rgb="FF215967"/>
      </top>
      <bottom style="thin">
        <color indexed="21"/>
      </bottom>
      <diagonal/>
    </border>
    <border>
      <left/>
      <right style="thin">
        <color indexed="21"/>
      </right>
      <top style="thin">
        <color rgb="FF215967"/>
      </top>
      <bottom style="thin">
        <color indexed="21"/>
      </bottom>
      <diagonal/>
    </border>
    <border>
      <left style="thin">
        <color rgb="FF215967"/>
      </left>
      <right/>
      <top/>
      <bottom/>
      <diagonal/>
    </border>
    <border>
      <left style="thin">
        <color rgb="FF215967"/>
      </left>
      <right/>
      <top style="thin">
        <color rgb="FF215967"/>
      </top>
      <bottom style="thin">
        <color rgb="FF215967"/>
      </bottom>
      <diagonal/>
    </border>
    <border>
      <left/>
      <right/>
      <top style="thin">
        <color rgb="FF215967"/>
      </top>
      <bottom style="thin">
        <color rgb="FF215967"/>
      </bottom>
      <diagonal/>
    </border>
    <border>
      <left/>
      <right style="thin">
        <color rgb="FF215967"/>
      </right>
      <top style="thin">
        <color rgb="FF215967"/>
      </top>
      <bottom style="thin">
        <color rgb="FF215967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 style="thin">
        <color indexed="21"/>
      </left>
      <right/>
      <top style="thin">
        <color indexed="64"/>
      </top>
      <bottom style="thin">
        <color indexed="21"/>
      </bottom>
      <diagonal/>
    </border>
    <border>
      <left/>
      <right/>
      <top style="thin">
        <color indexed="64"/>
      </top>
      <bottom style="thin">
        <color indexed="21"/>
      </bottom>
      <diagonal/>
    </border>
    <border>
      <left/>
      <right style="thin">
        <color indexed="21"/>
      </right>
      <top style="thin">
        <color indexed="64"/>
      </top>
      <bottom style="thin">
        <color indexed="2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215967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71">
    <xf numFmtId="0" fontId="0" fillId="0" borderId="0" xfId="0"/>
    <xf numFmtId="164" fontId="3" fillId="0" borderId="0" xfId="1" applyNumberFormat="1" applyFont="1" applyAlignment="1" applyProtection="1">
      <alignment horizontal="center"/>
      <protection hidden="1"/>
    </xf>
    <xf numFmtId="0" fontId="1" fillId="0" borderId="0" xfId="0" applyFont="1"/>
    <xf numFmtId="0" fontId="0" fillId="0" borderId="0" xfId="0" applyProtection="1">
      <protection locked="0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Alignment="1" applyProtection="1">
      <alignment horizontal="center"/>
      <protection locked="0"/>
    </xf>
    <xf numFmtId="0" fontId="4" fillId="5" borderId="0" xfId="1" applyFont="1" applyFill="1" applyBorder="1" applyProtection="1">
      <protection hidden="1"/>
    </xf>
    <xf numFmtId="0" fontId="3" fillId="5" borderId="0" xfId="1" applyFont="1" applyFill="1" applyBorder="1" applyAlignment="1" applyProtection="1">
      <alignment horizontal="center"/>
      <protection hidden="1"/>
    </xf>
    <xf numFmtId="0" fontId="8" fillId="5" borderId="0" xfId="1" applyFont="1" applyFill="1" applyBorder="1" applyAlignment="1" applyProtection="1">
      <alignment horizontal="center" vertical="center" wrapText="1"/>
      <protection hidden="1"/>
    </xf>
    <xf numFmtId="0" fontId="6" fillId="5" borderId="0" xfId="1" applyFont="1" applyFill="1" applyBorder="1" applyAlignment="1" applyProtection="1">
      <alignment wrapText="1"/>
      <protection locked="0"/>
    </xf>
    <xf numFmtId="0" fontId="0" fillId="5" borderId="0" xfId="0" applyFill="1" applyProtection="1"/>
    <xf numFmtId="0" fontId="2" fillId="5" borderId="0" xfId="1" applyFill="1" applyProtection="1"/>
    <xf numFmtId="0" fontId="7" fillId="5" borderId="0" xfId="1" applyFont="1" applyFill="1" applyAlignment="1" applyProtection="1">
      <alignment horizontal="right" wrapText="1"/>
      <protection hidden="1"/>
    </xf>
    <xf numFmtId="0" fontId="7" fillId="5" borderId="0" xfId="1" applyFont="1" applyFill="1" applyAlignment="1" applyProtection="1">
      <alignment horizontal="center" wrapText="1"/>
      <protection hidden="1"/>
    </xf>
    <xf numFmtId="0" fontId="7" fillId="5" borderId="0" xfId="1" applyFont="1" applyFill="1" applyBorder="1" applyAlignment="1" applyProtection="1">
      <alignment horizontal="center" wrapText="1"/>
      <protection hidden="1"/>
    </xf>
    <xf numFmtId="0" fontId="2" fillId="5" borderId="0" xfId="1" applyFill="1" applyBorder="1" applyAlignment="1" applyProtection="1">
      <alignment wrapText="1"/>
    </xf>
    <xf numFmtId="0" fontId="4" fillId="5" borderId="0" xfId="1" applyFont="1" applyFill="1" applyBorder="1" applyAlignment="1" applyProtection="1">
      <alignment horizontal="center"/>
      <protection hidden="1"/>
    </xf>
    <xf numFmtId="0" fontId="9" fillId="5" borderId="0" xfId="1" applyFont="1" applyFill="1" applyBorder="1" applyAlignment="1" applyProtection="1">
      <alignment wrapText="1"/>
    </xf>
    <xf numFmtId="0" fontId="11" fillId="4" borderId="4" xfId="1" applyFont="1" applyFill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center" vertical="center" wrapText="1"/>
      <protection hidden="1"/>
    </xf>
    <xf numFmtId="0" fontId="0" fillId="5" borderId="0" xfId="0" applyFill="1" applyProtection="1">
      <protection locked="0"/>
    </xf>
    <xf numFmtId="0" fontId="0" fillId="5" borderId="0" xfId="0" applyFill="1" applyAlignment="1" applyProtection="1">
      <alignment vertical="center"/>
    </xf>
    <xf numFmtId="0" fontId="13" fillId="6" borderId="5" xfId="0" applyNumberFormat="1" applyFont="1" applyFill="1" applyBorder="1" applyProtection="1">
      <protection locked="0"/>
    </xf>
    <xf numFmtId="0" fontId="13" fillId="6" borderId="5" xfId="0" applyFont="1" applyFill="1" applyBorder="1" applyAlignment="1" applyProtection="1">
      <alignment horizontal="center"/>
    </xf>
    <xf numFmtId="0" fontId="13" fillId="6" borderId="4" xfId="0" applyFont="1" applyFill="1" applyBorder="1" applyAlignment="1" applyProtection="1">
      <alignment horizontal="center"/>
    </xf>
    <xf numFmtId="0" fontId="13" fillId="0" borderId="5" xfId="0" applyFont="1" applyBorder="1" applyAlignment="1" applyProtection="1">
      <alignment horizontal="left"/>
      <protection locked="0"/>
    </xf>
    <xf numFmtId="0" fontId="13" fillId="0" borderId="4" xfId="0" applyFont="1" applyBorder="1" applyAlignment="1" applyProtection="1">
      <alignment horizontal="left"/>
      <protection locked="0"/>
    </xf>
    <xf numFmtId="0" fontId="13" fillId="0" borderId="5" xfId="0" applyFont="1" applyFill="1" applyBorder="1" applyAlignment="1" applyProtection="1">
      <alignment horizontal="center"/>
      <protection locked="0"/>
    </xf>
    <xf numFmtId="0" fontId="13" fillId="0" borderId="4" xfId="0" applyFont="1" applyFill="1" applyBorder="1" applyAlignment="1" applyProtection="1">
      <alignment horizontal="center"/>
      <protection locked="0"/>
    </xf>
    <xf numFmtId="0" fontId="11" fillId="7" borderId="4" xfId="1" applyFont="1" applyFill="1" applyBorder="1" applyAlignment="1" applyProtection="1">
      <alignment horizontal="center" vertical="center"/>
      <protection hidden="1"/>
    </xf>
    <xf numFmtId="0" fontId="11" fillId="7" borderId="4" xfId="1" applyFont="1" applyFill="1" applyBorder="1" applyAlignment="1" applyProtection="1">
      <alignment horizontal="center" vertical="center" wrapText="1"/>
      <protection hidden="1"/>
    </xf>
    <xf numFmtId="0" fontId="13" fillId="6" borderId="13" xfId="0" applyFont="1" applyFill="1" applyBorder="1" applyProtection="1"/>
    <xf numFmtId="0" fontId="11" fillId="4" borderId="14" xfId="1" applyFont="1" applyFill="1" applyBorder="1" applyAlignment="1" applyProtection="1">
      <alignment horizontal="center" vertical="center" wrapText="1"/>
      <protection hidden="1"/>
    </xf>
    <xf numFmtId="0" fontId="11" fillId="8" borderId="4" xfId="1" applyFont="1" applyFill="1" applyBorder="1" applyAlignment="1" applyProtection="1">
      <alignment horizontal="center" vertical="center" wrapText="1"/>
      <protection hidden="1"/>
    </xf>
    <xf numFmtId="164" fontId="5" fillId="5" borderId="0" xfId="1" applyNumberFormat="1" applyFont="1" applyFill="1" applyBorder="1" applyAlignment="1" applyProtection="1">
      <alignment horizontal="right"/>
      <protection hidden="1"/>
    </xf>
    <xf numFmtId="0" fontId="6" fillId="5" borderId="0" xfId="1" applyFont="1" applyFill="1" applyBorder="1" applyAlignment="1" applyProtection="1">
      <alignment horizontal="left" wrapText="1"/>
      <protection locked="0"/>
    </xf>
    <xf numFmtId="0" fontId="14" fillId="0" borderId="5" xfId="0" applyFont="1" applyBorder="1" applyAlignment="1" applyProtection="1">
      <alignment horizontal="left"/>
      <protection locked="0"/>
    </xf>
    <xf numFmtId="0" fontId="0" fillId="0" borderId="0" xfId="0" applyFont="1"/>
    <xf numFmtId="0" fontId="14" fillId="0" borderId="4" xfId="0" applyFont="1" applyBorder="1" applyAlignment="1" applyProtection="1">
      <alignment horizontal="left"/>
      <protection locked="0"/>
    </xf>
    <xf numFmtId="0" fontId="0" fillId="0" borderId="4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1" fillId="0" borderId="19" xfId="0" applyFont="1" applyBorder="1"/>
    <xf numFmtId="0" fontId="15" fillId="0" borderId="0" xfId="0" applyFont="1" applyBorder="1" applyAlignment="1">
      <alignment horizontal="center"/>
    </xf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0" fillId="0" borderId="4" xfId="0" applyFont="1" applyBorder="1"/>
    <xf numFmtId="0" fontId="0" fillId="0" borderId="18" xfId="0" applyFont="1" applyBorder="1"/>
    <xf numFmtId="0" fontId="0" fillId="0" borderId="21" xfId="0" applyFont="1" applyBorder="1"/>
    <xf numFmtId="0" fontId="0" fillId="0" borderId="19" xfId="0" applyFont="1" applyBorder="1"/>
    <xf numFmtId="0" fontId="0" fillId="0" borderId="20" xfId="0" applyFont="1" applyBorder="1"/>
    <xf numFmtId="0" fontId="0" fillId="0" borderId="22" xfId="0" applyFont="1" applyBorder="1"/>
    <xf numFmtId="0" fontId="0" fillId="0" borderId="4" xfId="0" applyFill="1" applyBorder="1"/>
    <xf numFmtId="0" fontId="0" fillId="0" borderId="20" xfId="0" applyFill="1" applyBorder="1"/>
    <xf numFmtId="0" fontId="0" fillId="0" borderId="22" xfId="0" applyFill="1" applyBorder="1"/>
    <xf numFmtId="0" fontId="0" fillId="0" borderId="18" xfId="0" applyFill="1" applyBorder="1"/>
    <xf numFmtId="0" fontId="0" fillId="0" borderId="19" xfId="0" applyFill="1" applyBorder="1"/>
    <xf numFmtId="0" fontId="0" fillId="0" borderId="0" xfId="0" applyBorder="1"/>
    <xf numFmtId="0" fontId="0" fillId="0" borderId="4" xfId="0" applyFont="1" applyBorder="1" applyAlignment="1">
      <alignment horizontal="left"/>
    </xf>
    <xf numFmtId="0" fontId="0" fillId="0" borderId="18" xfId="0" applyFont="1" applyBorder="1" applyAlignment="1">
      <alignment horizontal="left"/>
    </xf>
    <xf numFmtId="0" fontId="0" fillId="0" borderId="19" xfId="0" applyFont="1" applyBorder="1" applyAlignment="1">
      <alignment horizontal="right"/>
    </xf>
    <xf numFmtId="0" fontId="0" fillId="0" borderId="20" xfId="0" applyFont="1" applyBorder="1" applyAlignment="1">
      <alignment horizontal="right"/>
    </xf>
    <xf numFmtId="0" fontId="0" fillId="0" borderId="22" xfId="0" applyFont="1" applyBorder="1" applyAlignment="1">
      <alignment horizontal="right"/>
    </xf>
    <xf numFmtId="0" fontId="1" fillId="0" borderId="0" xfId="0" applyFont="1" applyBorder="1" applyAlignment="1">
      <alignment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2" xfId="0" applyBorder="1" applyAlignment="1">
      <alignment horizontal="left" vertical="center"/>
    </xf>
    <xf numFmtId="0" fontId="0" fillId="0" borderId="31" xfId="0" applyFill="1" applyBorder="1"/>
    <xf numFmtId="0" fontId="0" fillId="0" borderId="31" xfId="0" applyFont="1" applyBorder="1"/>
    <xf numFmtId="0" fontId="0" fillId="0" borderId="35" xfId="0" applyFill="1" applyBorder="1"/>
    <xf numFmtId="0" fontId="0" fillId="0" borderId="36" xfId="0" applyFont="1" applyBorder="1"/>
    <xf numFmtId="0" fontId="0" fillId="0" borderId="38" xfId="0" applyBorder="1"/>
    <xf numFmtId="0" fontId="0" fillId="0" borderId="39" xfId="0" applyBorder="1"/>
    <xf numFmtId="0" fontId="1" fillId="0" borderId="37" xfId="0" applyFont="1" applyBorder="1"/>
    <xf numFmtId="164" fontId="10" fillId="5" borderId="40" xfId="1" applyNumberFormat="1" applyFont="1" applyFill="1" applyBorder="1" applyAlignment="1" applyProtection="1">
      <protection hidden="1"/>
    </xf>
    <xf numFmtId="164" fontId="10" fillId="5" borderId="42" xfId="1" applyNumberFormat="1" applyFont="1" applyFill="1" applyBorder="1" applyAlignment="1" applyProtection="1">
      <protection hidden="1"/>
    </xf>
    <xf numFmtId="164" fontId="10" fillId="5" borderId="43" xfId="1" applyNumberFormat="1" applyFont="1" applyFill="1" applyBorder="1" applyAlignment="1" applyProtection="1">
      <protection hidden="1"/>
    </xf>
    <xf numFmtId="0" fontId="6" fillId="5" borderId="41" xfId="1" applyFont="1" applyFill="1" applyBorder="1" applyAlignment="1" applyProtection="1">
      <alignment wrapText="1"/>
      <protection locked="0"/>
    </xf>
    <xf numFmtId="0" fontId="6" fillId="5" borderId="44" xfId="1" applyFont="1" applyFill="1" applyBorder="1" applyAlignment="1" applyProtection="1">
      <alignment wrapText="1"/>
      <protection locked="0"/>
    </xf>
    <xf numFmtId="0" fontId="1" fillId="0" borderId="26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0" fillId="9" borderId="0" xfId="0" applyFill="1"/>
    <xf numFmtId="0" fontId="0" fillId="0" borderId="0" xfId="0" applyFont="1" applyFill="1" applyBorder="1"/>
    <xf numFmtId="0" fontId="13" fillId="6" borderId="5" xfId="0" applyFont="1" applyFill="1" applyBorder="1" applyAlignment="1" applyProtection="1">
      <alignment horizontal="center"/>
      <protection locked="0"/>
    </xf>
    <xf numFmtId="0" fontId="14" fillId="6" borderId="5" xfId="1" applyFont="1" applyFill="1" applyBorder="1" applyAlignment="1" applyProtection="1">
      <alignment horizontal="center"/>
      <protection locked="0" hidden="1"/>
    </xf>
    <xf numFmtId="0" fontId="14" fillId="6" borderId="4" xfId="1" applyFont="1" applyFill="1" applyBorder="1" applyAlignment="1" applyProtection="1">
      <alignment horizontal="center"/>
      <protection locked="0" hidden="1"/>
    </xf>
    <xf numFmtId="0" fontId="1" fillId="10" borderId="0" xfId="0" applyFont="1" applyFill="1"/>
    <xf numFmtId="0" fontId="0" fillId="0" borderId="0" xfId="0" applyFill="1" applyBorder="1"/>
    <xf numFmtId="164" fontId="5" fillId="5" borderId="0" xfId="1" applyNumberFormat="1" applyFont="1" applyFill="1" applyBorder="1" applyAlignment="1" applyProtection="1">
      <alignment horizontal="right"/>
      <protection hidden="1"/>
    </xf>
    <xf numFmtId="0" fontId="6" fillId="5" borderId="0" xfId="1" applyFont="1" applyFill="1" applyBorder="1" applyAlignment="1" applyProtection="1">
      <alignment horizontal="left" wrapText="1"/>
      <protection locked="0"/>
    </xf>
    <xf numFmtId="9" fontId="13" fillId="6" borderId="5" xfId="3" applyFont="1" applyFill="1" applyBorder="1" applyAlignment="1" applyProtection="1">
      <alignment horizontal="center"/>
    </xf>
    <xf numFmtId="0" fontId="19" fillId="0" borderId="0" xfId="0" applyFont="1" applyAlignment="1" applyProtection="1">
      <alignment vertical="center"/>
    </xf>
    <xf numFmtId="0" fontId="20" fillId="5" borderId="0" xfId="1" applyFont="1" applyFill="1" applyBorder="1" applyAlignment="1" applyProtection="1">
      <alignment vertical="center" wrapText="1"/>
      <protection hidden="1"/>
    </xf>
    <xf numFmtId="0" fontId="19" fillId="5" borderId="0" xfId="0" applyFont="1" applyFill="1" applyAlignment="1" applyProtection="1">
      <alignment vertic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9" xfId="0" applyFont="1" applyBorder="1"/>
    <xf numFmtId="0" fontId="22" fillId="0" borderId="0" xfId="0" applyFont="1" applyAlignment="1">
      <alignment vertical="center"/>
    </xf>
    <xf numFmtId="0" fontId="23" fillId="0" borderId="0" xfId="4" applyFont="1" applyAlignment="1">
      <alignment vertical="center"/>
    </xf>
    <xf numFmtId="0" fontId="24" fillId="0" borderId="0" xfId="4" applyFont="1" applyAlignment="1">
      <alignment vertical="center"/>
    </xf>
    <xf numFmtId="0" fontId="25" fillId="0" borderId="0" xfId="0" applyFont="1"/>
    <xf numFmtId="0" fontId="19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0" fillId="5" borderId="0" xfId="0" applyFont="1" applyFill="1"/>
    <xf numFmtId="0" fontId="1" fillId="11" borderId="0" xfId="0" applyFont="1" applyFill="1"/>
    <xf numFmtId="0" fontId="0" fillId="11" borderId="18" xfId="0" applyFont="1" applyFill="1" applyBorder="1" applyAlignment="1">
      <alignment horizontal="left"/>
    </xf>
    <xf numFmtId="0" fontId="0" fillId="11" borderId="19" xfId="0" applyFont="1" applyFill="1" applyBorder="1" applyAlignment="1">
      <alignment horizontal="right"/>
    </xf>
    <xf numFmtId="0" fontId="0" fillId="11" borderId="4" xfId="0" applyFont="1" applyFill="1" applyBorder="1" applyAlignment="1">
      <alignment horizontal="left"/>
    </xf>
    <xf numFmtId="0" fontId="0" fillId="11" borderId="0" xfId="0" applyFill="1"/>
    <xf numFmtId="0" fontId="0" fillId="11" borderId="20" xfId="0" applyFont="1" applyFill="1" applyBorder="1" applyAlignment="1">
      <alignment horizontal="right"/>
    </xf>
    <xf numFmtId="0" fontId="0" fillId="11" borderId="4" xfId="0" applyFont="1" applyFill="1" applyBorder="1"/>
    <xf numFmtId="0" fontId="0" fillId="11" borderId="20" xfId="0" applyFont="1" applyFill="1" applyBorder="1"/>
    <xf numFmtId="0" fontId="0" fillId="11" borderId="0" xfId="0" applyFont="1" applyFill="1" applyBorder="1" applyAlignment="1">
      <alignment horizontal="right"/>
    </xf>
    <xf numFmtId="0" fontId="0" fillId="11" borderId="21" xfId="0" applyFont="1" applyFill="1" applyBorder="1"/>
    <xf numFmtId="0" fontId="0" fillId="11" borderId="22" xfId="0" applyFont="1" applyFill="1" applyBorder="1" applyAlignment="1">
      <alignment horizontal="right"/>
    </xf>
    <xf numFmtId="0" fontId="13" fillId="5" borderId="4" xfId="0" applyFont="1" applyFill="1" applyBorder="1" applyProtection="1">
      <protection locked="0"/>
    </xf>
    <xf numFmtId="0" fontId="0" fillId="0" borderId="46" xfId="0" applyFill="1" applyBorder="1"/>
    <xf numFmtId="0" fontId="17" fillId="0" borderId="0" xfId="4" applyAlignment="1">
      <alignment vertical="center"/>
    </xf>
    <xf numFmtId="0" fontId="0" fillId="11" borderId="4" xfId="0" applyFont="1" applyFill="1" applyBorder="1" applyAlignment="1">
      <alignment horizontal="right"/>
    </xf>
    <xf numFmtId="0" fontId="18" fillId="0" borderId="0" xfId="0" applyFont="1" applyAlignment="1">
      <alignment horizontal="right" wrapText="1"/>
    </xf>
    <xf numFmtId="0" fontId="18" fillId="0" borderId="45" xfId="0" applyFont="1" applyBorder="1" applyAlignment="1">
      <alignment horizontal="right" wrapText="1"/>
    </xf>
    <xf numFmtId="0" fontId="21" fillId="2" borderId="15" xfId="1" applyFont="1" applyFill="1" applyBorder="1" applyAlignment="1" applyProtection="1">
      <alignment horizontal="left" wrapText="1"/>
      <protection locked="0"/>
    </xf>
    <xf numFmtId="0" fontId="21" fillId="2" borderId="16" xfId="1" applyFont="1" applyFill="1" applyBorder="1" applyAlignment="1" applyProtection="1">
      <alignment horizontal="left" wrapText="1"/>
      <protection locked="0"/>
    </xf>
    <xf numFmtId="0" fontId="21" fillId="2" borderId="17" xfId="1" applyFont="1" applyFill="1" applyBorder="1" applyAlignment="1" applyProtection="1">
      <alignment horizontal="left" wrapText="1"/>
      <protection locked="0"/>
    </xf>
    <xf numFmtId="0" fontId="21" fillId="2" borderId="1" xfId="1" applyFont="1" applyFill="1" applyBorder="1" applyAlignment="1" applyProtection="1">
      <alignment horizontal="left" wrapText="1"/>
      <protection locked="0"/>
    </xf>
    <xf numFmtId="0" fontId="21" fillId="2" borderId="3" xfId="1" applyFont="1" applyFill="1" applyBorder="1" applyAlignment="1" applyProtection="1">
      <alignment horizontal="left" wrapText="1"/>
      <protection locked="0"/>
    </xf>
    <xf numFmtId="0" fontId="21" fillId="2" borderId="2" xfId="1" applyFont="1" applyFill="1" applyBorder="1" applyAlignment="1" applyProtection="1">
      <alignment horizontal="left" wrapText="1"/>
      <protection locked="0"/>
    </xf>
    <xf numFmtId="0" fontId="20" fillId="3" borderId="0" xfId="1" applyFont="1" applyFill="1" applyBorder="1" applyAlignment="1" applyProtection="1">
      <alignment horizontal="center" vertical="center" wrapText="1"/>
      <protection hidden="1"/>
    </xf>
    <xf numFmtId="0" fontId="20" fillId="4" borderId="0" xfId="1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Alignment="1">
      <alignment horizontal="right"/>
    </xf>
    <xf numFmtId="0" fontId="18" fillId="0" borderId="45" xfId="0" applyFont="1" applyBorder="1" applyAlignment="1">
      <alignment horizontal="right"/>
    </xf>
    <xf numFmtId="0" fontId="17" fillId="2" borderId="1" xfId="4" applyFill="1" applyBorder="1" applyAlignment="1" applyProtection="1">
      <alignment horizontal="left" wrapText="1"/>
      <protection locked="0"/>
    </xf>
    <xf numFmtId="0" fontId="21" fillId="2" borderId="6" xfId="1" applyFont="1" applyFill="1" applyBorder="1" applyAlignment="1" applyProtection="1">
      <alignment horizontal="left" wrapText="1"/>
      <protection locked="0"/>
    </xf>
    <xf numFmtId="0" fontId="21" fillId="2" borderId="7" xfId="1" applyFont="1" applyFill="1" applyBorder="1" applyAlignment="1" applyProtection="1">
      <alignment horizontal="left" wrapText="1"/>
      <protection locked="0"/>
    </xf>
    <xf numFmtId="0" fontId="21" fillId="2" borderId="8" xfId="1" applyFont="1" applyFill="1" applyBorder="1" applyAlignment="1" applyProtection="1">
      <alignment horizontal="left" wrapText="1"/>
      <protection locked="0"/>
    </xf>
    <xf numFmtId="0" fontId="21" fillId="2" borderId="10" xfId="1" applyFont="1" applyFill="1" applyBorder="1" applyAlignment="1" applyProtection="1">
      <alignment horizontal="center" wrapText="1"/>
      <protection locked="0"/>
    </xf>
    <xf numFmtId="0" fontId="21" fillId="2" borderId="11" xfId="1" applyFont="1" applyFill="1" applyBorder="1" applyAlignment="1" applyProtection="1">
      <alignment horizontal="center" wrapText="1"/>
      <protection locked="0"/>
    </xf>
    <xf numFmtId="0" fontId="21" fillId="2" borderId="12" xfId="1" applyFont="1" applyFill="1" applyBorder="1" applyAlignment="1" applyProtection="1">
      <alignment horizontal="center" wrapText="1"/>
      <protection locked="0"/>
    </xf>
    <xf numFmtId="0" fontId="6" fillId="5" borderId="0" xfId="1" applyFont="1" applyFill="1" applyBorder="1" applyAlignment="1" applyProtection="1">
      <alignment horizontal="left" wrapText="1"/>
      <protection locked="0"/>
    </xf>
    <xf numFmtId="164" fontId="5" fillId="5" borderId="0" xfId="1" applyNumberFormat="1" applyFont="1" applyFill="1" applyBorder="1" applyAlignment="1" applyProtection="1">
      <alignment horizontal="right"/>
      <protection hidden="1"/>
    </xf>
    <xf numFmtId="0" fontId="8" fillId="3" borderId="0" xfId="1" applyFont="1" applyFill="1" applyBorder="1" applyAlignment="1" applyProtection="1">
      <alignment horizontal="center" vertical="center" wrapText="1"/>
      <protection hidden="1"/>
    </xf>
    <xf numFmtId="0" fontId="5" fillId="2" borderId="4" xfId="1" applyFont="1" applyFill="1" applyBorder="1" applyAlignment="1" applyProtection="1">
      <alignment horizontal="center" wrapText="1"/>
    </xf>
    <xf numFmtId="9" fontId="5" fillId="2" borderId="4" xfId="1" applyNumberFormat="1" applyFont="1" applyFill="1" applyBorder="1" applyAlignment="1" applyProtection="1">
      <alignment horizontal="center" wrapText="1"/>
    </xf>
    <xf numFmtId="9" fontId="5" fillId="2" borderId="4" xfId="3" applyFont="1" applyFill="1" applyBorder="1" applyAlignment="1" applyProtection="1">
      <alignment horizontal="center" wrapText="1"/>
    </xf>
    <xf numFmtId="0" fontId="1" fillId="9" borderId="26" xfId="0" applyFont="1" applyFill="1" applyBorder="1" applyAlignment="1">
      <alignment horizontal="left" vertical="center"/>
    </xf>
    <xf numFmtId="0" fontId="1" fillId="9" borderId="29" xfId="0" applyFont="1" applyFill="1" applyBorder="1" applyAlignment="1">
      <alignment horizontal="left" vertical="center"/>
    </xf>
    <xf numFmtId="0" fontId="1" fillId="9" borderId="30" xfId="0" applyFont="1" applyFill="1" applyBorder="1" applyAlignment="1">
      <alignment horizontal="left" vertical="center"/>
    </xf>
    <xf numFmtId="0" fontId="15" fillId="0" borderId="2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" fillId="9" borderId="32" xfId="0" applyFont="1" applyFill="1" applyBorder="1" applyAlignment="1">
      <alignment horizontal="left" vertical="center"/>
    </xf>
    <xf numFmtId="0" fontId="1" fillId="9" borderId="33" xfId="0" applyFont="1" applyFill="1" applyBorder="1" applyAlignment="1">
      <alignment horizontal="left" vertical="center"/>
    </xf>
    <xf numFmtId="0" fontId="1" fillId="9" borderId="34" xfId="0" applyFont="1" applyFill="1" applyBorder="1" applyAlignment="1">
      <alignment horizontal="left" vertical="center"/>
    </xf>
    <xf numFmtId="0" fontId="1" fillId="9" borderId="26" xfId="0" applyFont="1" applyFill="1" applyBorder="1" applyAlignment="1">
      <alignment vertical="center"/>
    </xf>
    <xf numFmtId="0" fontId="1" fillId="9" borderId="29" xfId="0" applyFont="1" applyFill="1" applyBorder="1" applyAlignment="1">
      <alignment vertical="center"/>
    </xf>
    <xf numFmtId="0" fontId="1" fillId="9" borderId="30" xfId="0" applyFont="1" applyFill="1" applyBorder="1" applyAlignment="1">
      <alignment vertical="center"/>
    </xf>
    <xf numFmtId="0" fontId="1" fillId="0" borderId="26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</cellXfs>
  <cellStyles count="5">
    <cellStyle name="Lien hypertexte" xfId="4" builtinId="8"/>
    <cellStyle name="Normal" xfId="0" builtinId="0"/>
    <cellStyle name="Normal 2" xfId="1" xr:uid="{00000000-0005-0000-0000-000002000000}"/>
    <cellStyle name="Pourcentage" xfId="3" builtinId="5"/>
    <cellStyle name="Pourcentage 2" xfId="2" xr:uid="{00000000-0005-0000-0000-000004000000}"/>
  </cellStyles>
  <dxfs count="58">
    <dxf>
      <font>
        <color rgb="FF006100"/>
      </font>
      <fill>
        <patternFill>
          <bgColor rgb="FFC6EFCE"/>
        </patternFill>
      </fill>
    </dxf>
    <dxf>
      <font>
        <color rgb="FFC00006"/>
      </font>
      <fill>
        <patternFill>
          <bgColor rgb="FFE9C2C1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ont>
        <color rgb="FFC00000"/>
      </font>
      <fill>
        <patternFill>
          <bgColor rgb="FFE9C2C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rgb="FFC00006"/>
      </font>
      <fill>
        <patternFill>
          <bgColor rgb="FFE9C2C1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rgb="FFC00006"/>
      </font>
      <fill>
        <patternFill>
          <bgColor rgb="FFE9C2C1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rgb="FFE9C2C1"/>
        </patternFill>
      </fill>
    </dxf>
    <dxf>
      <fill>
        <patternFill>
          <bgColor theme="0" tint="-0.34998626667073579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rgb="FFE9C2C1"/>
        </patternFill>
      </fill>
    </dxf>
    <dxf>
      <fill>
        <patternFill>
          <bgColor theme="1" tint="0.499984740745262"/>
        </patternFill>
      </fill>
    </dxf>
    <dxf>
      <font>
        <color rgb="FFC00006"/>
      </font>
      <fill>
        <patternFill>
          <bgColor rgb="FFE9C2C1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ont>
        <color rgb="FFC00006"/>
      </font>
      <fill>
        <patternFill>
          <bgColor rgb="FFE9C2C1"/>
        </patternFill>
      </fill>
    </dxf>
    <dxf>
      <fill>
        <patternFill>
          <bgColor theme="0" tint="-0.34998626667073579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008080"/>
      <color rgb="FF006100"/>
      <color rgb="FFFFF2B3"/>
      <color rgb="FFE9C2C1"/>
      <color rgb="FFC6EFCE"/>
      <color rgb="FFC00000"/>
      <color rgb="FF215967"/>
      <color rgb="FFC00006"/>
      <color rgb="FFE2F2F6"/>
      <color rgb="FFC9E6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81935</xdr:rowOff>
    </xdr:from>
    <xdr:to>
      <xdr:col>0</xdr:col>
      <xdr:colOff>1508186</xdr:colOff>
      <xdr:row>0</xdr:row>
      <xdr:rowOff>743270</xdr:rowOff>
    </xdr:to>
    <xdr:pic>
      <xdr:nvPicPr>
        <xdr:cNvPr id="4" name="Image 3" descr="D:\Utilisateurs\vchopard\Desktop\Logo Omedit_GrandEst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935"/>
          <a:ext cx="1515806" cy="648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25194</xdr:colOff>
      <xdr:row>0</xdr:row>
      <xdr:rowOff>0</xdr:rowOff>
    </xdr:from>
    <xdr:to>
      <xdr:col>9</xdr:col>
      <xdr:colOff>686209</xdr:colOff>
      <xdr:row>0</xdr:row>
      <xdr:rowOff>770736</xdr:rowOff>
    </xdr:to>
    <xdr:pic>
      <xdr:nvPicPr>
        <xdr:cNvPr id="3" name="Image 2" descr="logo antibioes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7694" y="0"/>
          <a:ext cx="1418918" cy="770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547686</xdr:colOff>
      <xdr:row>9</xdr:row>
      <xdr:rowOff>514349</xdr:rowOff>
    </xdr:from>
    <xdr:to>
      <xdr:col>12</xdr:col>
      <xdr:colOff>547686</xdr:colOff>
      <xdr:row>9</xdr:row>
      <xdr:rowOff>819149</xdr:rowOff>
    </xdr:to>
    <xdr:cxnSp macro="">
      <xdr:nvCxnSpPr>
        <xdr:cNvPr id="28" name="Connecteur droit avec flèch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/>
      </xdr:nvCxnSpPr>
      <xdr:spPr>
        <a:xfrm>
          <a:off x="17323592" y="3050380"/>
          <a:ext cx="0" cy="30480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428625</xdr:colOff>
      <xdr:row>9</xdr:row>
      <xdr:rowOff>392906</xdr:rowOff>
    </xdr:from>
    <xdr:to>
      <xdr:col>1</xdr:col>
      <xdr:colOff>428625</xdr:colOff>
      <xdr:row>9</xdr:row>
      <xdr:rowOff>826294</xdr:rowOff>
    </xdr:to>
    <xdr:cxnSp macro="">
      <xdr:nvCxnSpPr>
        <xdr:cNvPr id="27" name="Connecteur droit avec flèch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>
          <a:off x="1428750" y="2928937"/>
          <a:ext cx="0" cy="433388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1533525</xdr:colOff>
      <xdr:row>9</xdr:row>
      <xdr:rowOff>400050</xdr:rowOff>
    </xdr:from>
    <xdr:to>
      <xdr:col>4</xdr:col>
      <xdr:colOff>1533525</xdr:colOff>
      <xdr:row>10</xdr:row>
      <xdr:rowOff>0</xdr:rowOff>
    </xdr:to>
    <xdr:cxnSp macro="">
      <xdr:nvCxnSpPr>
        <xdr:cNvPr id="23" name="Connecteur droit avec flèch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>
          <a:off x="6638925" y="1895475"/>
          <a:ext cx="0" cy="43815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580003</xdr:colOff>
      <xdr:row>9</xdr:row>
      <xdr:rowOff>516731</xdr:rowOff>
    </xdr:from>
    <xdr:to>
      <xdr:col>11</xdr:col>
      <xdr:colOff>580003</xdr:colOff>
      <xdr:row>9</xdr:row>
      <xdr:rowOff>821531</xdr:rowOff>
    </xdr:to>
    <xdr:cxnSp macro="">
      <xdr:nvCxnSpPr>
        <xdr:cNvPr id="16" name="Connecteur droit avec flèch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16375174" y="2857160"/>
          <a:ext cx="0" cy="30480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390525</xdr:colOff>
      <xdr:row>9</xdr:row>
      <xdr:rowOff>409575</xdr:rowOff>
    </xdr:from>
    <xdr:to>
      <xdr:col>6</xdr:col>
      <xdr:colOff>390525</xdr:colOff>
      <xdr:row>10</xdr:row>
      <xdr:rowOff>9525</xdr:rowOff>
    </xdr:to>
    <xdr:cxnSp macro="">
      <xdr:nvCxnSpPr>
        <xdr:cNvPr id="19" name="Connecteur droit avec flèch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>
          <a:off x="9420225" y="1895475"/>
          <a:ext cx="0" cy="30480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295275</xdr:colOff>
      <xdr:row>9</xdr:row>
      <xdr:rowOff>168387</xdr:rowOff>
    </xdr:from>
    <xdr:to>
      <xdr:col>9</xdr:col>
      <xdr:colOff>628650</xdr:colOff>
      <xdr:row>9</xdr:row>
      <xdr:rowOff>554649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7736681" y="2704418"/>
          <a:ext cx="2345532" cy="386262"/>
        </a:xfrm>
        <a:prstGeom prst="rect">
          <a:avLst/>
        </a:prstGeom>
        <a:solidFill>
          <a:schemeClr val="bg1"/>
        </a:solidFill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4. Renseigner le nombre de jours où</a:t>
          </a:r>
          <a:r>
            <a:rPr lang="fr-FR" sz="9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au moins 1 ATB a été administré </a:t>
          </a:r>
          <a:endParaRPr lang="fr-FR" sz="9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10</xdr:col>
      <xdr:colOff>1529441</xdr:colOff>
      <xdr:row>8</xdr:row>
      <xdr:rowOff>143896</xdr:rowOff>
    </xdr:from>
    <xdr:to>
      <xdr:col>13</xdr:col>
      <xdr:colOff>230639</xdr:colOff>
      <xdr:row>9</xdr:row>
      <xdr:rowOff>608241</xdr:rowOff>
    </xdr:to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5713527" y="2059782"/>
          <a:ext cx="2424112" cy="888888"/>
        </a:xfrm>
        <a:prstGeom prst="rect">
          <a:avLst/>
        </a:prstGeom>
        <a:solidFill>
          <a:schemeClr val="bg1"/>
        </a:solidFill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6. La</a:t>
          </a:r>
          <a:r>
            <a:rPr lang="fr-FR" sz="9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recherche d'une justification écrite dans le dossier est attendue  lorsque la durée de traitement antibiotique retrouvée est différente des recommandations de la SPILF , ainsi que le type de justification</a:t>
          </a:r>
          <a:endParaRPr lang="fr-FR" sz="9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4</xdr:col>
      <xdr:colOff>457200</xdr:colOff>
      <xdr:row>9</xdr:row>
      <xdr:rowOff>219075</xdr:rowOff>
    </xdr:from>
    <xdr:to>
      <xdr:col>4</xdr:col>
      <xdr:colOff>2609850</xdr:colOff>
      <xdr:row>9</xdr:row>
      <xdr:rowOff>600075</xdr:rowOff>
    </xdr:to>
    <xdr:sp macro="" textlink="">
      <xdr:nvSpPr>
        <xdr:cNvPr id="21" name="ZoneText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5562600" y="2105025"/>
          <a:ext cx="2152650" cy="381000"/>
        </a:xfrm>
        <a:prstGeom prst="rect">
          <a:avLst/>
        </a:prstGeom>
        <a:solidFill>
          <a:schemeClr val="bg1"/>
        </a:solidFill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3.</a:t>
          </a:r>
          <a:r>
            <a:rPr lang="fr-FR" sz="9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fr-FR" sz="9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Sélectionner l'indication dans la liste déroulante</a:t>
          </a:r>
        </a:p>
      </xdr:txBody>
    </xdr:sp>
    <xdr:clientData/>
  </xdr:twoCellAnchor>
  <xdr:twoCellAnchor>
    <xdr:from>
      <xdr:col>3</xdr:col>
      <xdr:colOff>971550</xdr:colOff>
      <xdr:row>9</xdr:row>
      <xdr:rowOff>400050</xdr:rowOff>
    </xdr:from>
    <xdr:to>
      <xdr:col>3</xdr:col>
      <xdr:colOff>971550</xdr:colOff>
      <xdr:row>10</xdr:row>
      <xdr:rowOff>0</xdr:rowOff>
    </xdr:to>
    <xdr:cxnSp macro="">
      <xdr:nvCxnSpPr>
        <xdr:cNvPr id="18" name="Connecteur droit avec flèch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4314825" y="2286000"/>
          <a:ext cx="0" cy="43815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</xdr:col>
      <xdr:colOff>695325</xdr:colOff>
      <xdr:row>9</xdr:row>
      <xdr:rowOff>228600</xdr:rowOff>
    </xdr:from>
    <xdr:to>
      <xdr:col>4</xdr:col>
      <xdr:colOff>180975</xdr:colOff>
      <xdr:row>9</xdr:row>
      <xdr:rowOff>609600</xdr:rowOff>
    </xdr:to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3248025" y="2114550"/>
          <a:ext cx="2152650" cy="381000"/>
        </a:xfrm>
        <a:prstGeom prst="rect">
          <a:avLst/>
        </a:prstGeom>
        <a:solidFill>
          <a:schemeClr val="bg1"/>
        </a:solidFill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2. Sélectionner le</a:t>
          </a:r>
          <a:r>
            <a:rPr lang="fr-FR" sz="9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type d'infection</a:t>
          </a:r>
          <a:r>
            <a:rPr lang="fr-FR" sz="9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dans la liste déroulante</a:t>
          </a:r>
        </a:p>
      </xdr:txBody>
    </xdr:sp>
    <xdr:clientData/>
  </xdr:twoCellAnchor>
  <xdr:twoCellAnchor>
    <xdr:from>
      <xdr:col>2</xdr:col>
      <xdr:colOff>357187</xdr:colOff>
      <xdr:row>9</xdr:row>
      <xdr:rowOff>392906</xdr:rowOff>
    </xdr:from>
    <xdr:to>
      <xdr:col>2</xdr:col>
      <xdr:colOff>357187</xdr:colOff>
      <xdr:row>9</xdr:row>
      <xdr:rowOff>826294</xdr:rowOff>
    </xdr:to>
    <xdr:cxnSp macro="">
      <xdr:nvCxnSpPr>
        <xdr:cNvPr id="24" name="Connecteur droit avec flèch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>
          <a:off x="2905125" y="2928937"/>
          <a:ext cx="0" cy="433388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</xdr:col>
      <xdr:colOff>71438</xdr:colOff>
      <xdr:row>9</xdr:row>
      <xdr:rowOff>190499</xdr:rowOff>
    </xdr:from>
    <xdr:to>
      <xdr:col>2</xdr:col>
      <xdr:colOff>476249</xdr:colOff>
      <xdr:row>9</xdr:row>
      <xdr:rowOff>607218</xdr:rowOff>
    </xdr:to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1071563" y="2495549"/>
          <a:ext cx="1166811" cy="416719"/>
        </a:xfrm>
        <a:prstGeom prst="rect">
          <a:avLst/>
        </a:prstGeom>
        <a:solidFill>
          <a:schemeClr val="bg1"/>
        </a:solidFill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1. Identification </a:t>
          </a:r>
        </a:p>
        <a:p>
          <a:r>
            <a:rPr lang="fr-FR" sz="9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du patient</a:t>
          </a:r>
        </a:p>
      </xdr:txBody>
    </xdr:sp>
    <xdr:clientData/>
  </xdr:twoCellAnchor>
  <xdr:twoCellAnchor>
    <xdr:from>
      <xdr:col>9</xdr:col>
      <xdr:colOff>1883569</xdr:colOff>
      <xdr:row>9</xdr:row>
      <xdr:rowOff>395288</xdr:rowOff>
    </xdr:from>
    <xdr:to>
      <xdr:col>9</xdr:col>
      <xdr:colOff>1883569</xdr:colOff>
      <xdr:row>9</xdr:row>
      <xdr:rowOff>828676</xdr:rowOff>
    </xdr:to>
    <xdr:cxnSp macro="">
      <xdr:nvCxnSpPr>
        <xdr:cNvPr id="26" name="Connecteur droit avec flèch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/>
      </xdr:nvCxnSpPr>
      <xdr:spPr>
        <a:xfrm>
          <a:off x="12122944" y="2931319"/>
          <a:ext cx="0" cy="433388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9</xdr:col>
      <xdr:colOff>785813</xdr:colOff>
      <xdr:row>9</xdr:row>
      <xdr:rowOff>154781</xdr:rowOff>
    </xdr:from>
    <xdr:to>
      <xdr:col>9</xdr:col>
      <xdr:colOff>3131344</xdr:colOff>
      <xdr:row>9</xdr:row>
      <xdr:rowOff>541043</xdr:rowOff>
    </xdr:to>
    <xdr:sp macro="" textlink="">
      <xdr:nvSpPr>
        <xdr:cNvPr id="25" name="ZoneText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11025188" y="2690812"/>
          <a:ext cx="2345531" cy="386262"/>
        </a:xfrm>
        <a:prstGeom prst="rect">
          <a:avLst/>
        </a:prstGeom>
        <a:solidFill>
          <a:schemeClr val="bg1"/>
        </a:solidFill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5. Renseigner les molécules</a:t>
          </a:r>
          <a:r>
            <a:rPr lang="fr-FR" sz="9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administrées et leurs durées</a:t>
          </a:r>
          <a:endParaRPr lang="fr-FR" sz="9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13</xdr:col>
      <xdr:colOff>2830285</xdr:colOff>
      <xdr:row>9</xdr:row>
      <xdr:rowOff>163285</xdr:rowOff>
    </xdr:from>
    <xdr:to>
      <xdr:col>15</xdr:col>
      <xdr:colOff>388483</xdr:colOff>
      <xdr:row>9</xdr:row>
      <xdr:rowOff>529659</xdr:rowOff>
    </xdr:to>
    <xdr:sp macro="" textlink="">
      <xdr:nvSpPr>
        <xdr:cNvPr id="31" name="ZoneText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20737285" y="2503714"/>
          <a:ext cx="2424112" cy="366374"/>
        </a:xfrm>
        <a:prstGeom prst="rect">
          <a:avLst/>
        </a:prstGeom>
        <a:solidFill>
          <a:schemeClr val="bg1"/>
        </a:solidFill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7. Renseigner</a:t>
          </a:r>
          <a:r>
            <a:rPr lang="fr-FR" sz="9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si une réévaluation a eu lieu</a:t>
          </a:r>
        </a:p>
      </xdr:txBody>
    </xdr:sp>
    <xdr:clientData/>
  </xdr:twoCellAnchor>
  <xdr:twoCellAnchor>
    <xdr:from>
      <xdr:col>14</xdr:col>
      <xdr:colOff>859971</xdr:colOff>
      <xdr:row>9</xdr:row>
      <xdr:rowOff>555170</xdr:rowOff>
    </xdr:from>
    <xdr:to>
      <xdr:col>14</xdr:col>
      <xdr:colOff>859971</xdr:colOff>
      <xdr:row>10</xdr:row>
      <xdr:rowOff>21770</xdr:rowOff>
    </xdr:to>
    <xdr:cxnSp macro="">
      <xdr:nvCxnSpPr>
        <xdr:cNvPr id="34" name="Connecteur droit avec flèche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/>
      </xdr:nvCxnSpPr>
      <xdr:spPr>
        <a:xfrm>
          <a:off x="21891171" y="2895599"/>
          <a:ext cx="0" cy="30480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nfectiologie.com/fr/recommandations.html" TargetMode="External"/><Relationship Id="rId1" Type="http://schemas.openxmlformats.org/officeDocument/2006/relationships/hyperlink" Target="https://www.has-sante.fr/jcms/p_3278764/fr/choix-et-durees-d-antibiotherapies-preconisees-dans-les-infections-bacteriennes-courante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P18"/>
  <sheetViews>
    <sheetView zoomScale="93" zoomScaleNormal="93" workbookViewId="0">
      <selection activeCell="K24" sqref="K24"/>
    </sheetView>
  </sheetViews>
  <sheetFormatPr baseColWidth="10" defaultColWidth="11.42578125" defaultRowHeight="23.25" x14ac:dyDescent="0.35"/>
  <cols>
    <col min="1" max="1" width="23" style="106" customWidth="1"/>
    <col min="2" max="2" width="22.42578125" style="106" customWidth="1"/>
    <col min="3" max="16384" width="11.42578125" style="106"/>
  </cols>
  <sheetData>
    <row r="1" spans="1:42" s="102" customFormat="1" ht="62.25" customHeight="1" x14ac:dyDescent="0.25">
      <c r="B1" s="139" t="s">
        <v>399</v>
      </c>
      <c r="C1" s="139"/>
      <c r="D1" s="139"/>
      <c r="E1" s="139"/>
      <c r="F1" s="139"/>
      <c r="G1" s="139"/>
      <c r="H1" s="139"/>
      <c r="I1" s="103"/>
      <c r="J1" s="103"/>
      <c r="K1" s="103"/>
      <c r="L1" s="103"/>
      <c r="M1" s="103"/>
      <c r="N1" s="103"/>
      <c r="O1" s="103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</row>
    <row r="2" spans="1:42" ht="25.5" customHeight="1" x14ac:dyDescent="0.35">
      <c r="A2" s="105"/>
      <c r="B2" s="105"/>
      <c r="C2" s="105"/>
      <c r="D2" s="105"/>
      <c r="E2" s="105"/>
      <c r="F2" s="105"/>
      <c r="G2" s="105"/>
      <c r="H2" s="105"/>
    </row>
    <row r="3" spans="1:42" ht="26.25" customHeight="1" x14ac:dyDescent="0.35">
      <c r="A3" s="140" t="s">
        <v>142</v>
      </c>
      <c r="B3" s="140"/>
      <c r="C3" s="140"/>
      <c r="D3" s="140"/>
      <c r="E3" s="140"/>
    </row>
    <row r="4" spans="1:42" ht="25.5" customHeight="1" x14ac:dyDescent="0.35">
      <c r="A4" s="105"/>
      <c r="B4" s="105"/>
      <c r="C4" s="105"/>
      <c r="D4" s="105"/>
      <c r="E4" s="105"/>
      <c r="F4" s="105"/>
      <c r="G4" s="105"/>
      <c r="H4" s="105"/>
    </row>
    <row r="5" spans="1:42" ht="25.5" customHeight="1" x14ac:dyDescent="0.35">
      <c r="A5" s="141" t="s">
        <v>123</v>
      </c>
      <c r="B5" s="142"/>
      <c r="C5" s="147"/>
      <c r="D5" s="148"/>
      <c r="E5" s="149"/>
      <c r="F5" s="107"/>
    </row>
    <row r="6" spans="1:42" ht="25.5" customHeight="1" x14ac:dyDescent="0.35">
      <c r="A6" s="141" t="s">
        <v>140</v>
      </c>
      <c r="B6" s="142"/>
      <c r="C6" s="144"/>
      <c r="D6" s="145"/>
      <c r="E6" s="146"/>
    </row>
    <row r="7" spans="1:42" ht="25.5" customHeight="1" x14ac:dyDescent="0.35">
      <c r="A7" s="141" t="s">
        <v>141</v>
      </c>
      <c r="B7" s="142"/>
      <c r="C7" s="143"/>
      <c r="D7" s="137"/>
      <c r="E7" s="138"/>
    </row>
    <row r="8" spans="1:42" ht="25.5" customHeight="1" x14ac:dyDescent="0.35">
      <c r="A8" s="105"/>
      <c r="B8" s="105"/>
      <c r="C8" s="105"/>
      <c r="D8" s="105"/>
      <c r="E8" s="105"/>
      <c r="F8" s="105"/>
      <c r="G8" s="105"/>
      <c r="H8" s="105"/>
    </row>
    <row r="9" spans="1:42" ht="25.5" customHeight="1" x14ac:dyDescent="0.35">
      <c r="A9" s="105"/>
      <c r="B9" s="105"/>
      <c r="C9" s="105"/>
      <c r="D9" s="105"/>
      <c r="E9" s="105"/>
      <c r="F9" s="105"/>
      <c r="G9" s="105"/>
      <c r="H9" s="105"/>
    </row>
    <row r="10" spans="1:42" ht="61.5" customHeight="1" x14ac:dyDescent="0.35">
      <c r="A10" s="131" t="s">
        <v>196</v>
      </c>
      <c r="B10" s="132"/>
      <c r="C10" s="133"/>
      <c r="D10" s="134"/>
      <c r="E10" s="135"/>
    </row>
    <row r="11" spans="1:42" ht="26.25" customHeight="1" x14ac:dyDescent="0.35">
      <c r="A11" s="131" t="s">
        <v>197</v>
      </c>
      <c r="B11" s="132"/>
      <c r="C11" s="136"/>
      <c r="D11" s="137"/>
      <c r="E11" s="138"/>
    </row>
    <row r="13" spans="1:42" ht="21.75" customHeight="1" x14ac:dyDescent="0.35">
      <c r="A13" s="112"/>
      <c r="B13" s="113"/>
      <c r="C13" s="110"/>
      <c r="D13" s="111"/>
      <c r="E13" s="111"/>
      <c r="F13" s="111"/>
      <c r="G13" s="111"/>
      <c r="H13" s="111"/>
      <c r="I13" s="111"/>
      <c r="J13" s="111"/>
      <c r="K13" s="111"/>
      <c r="L13" s="111"/>
      <c r="M13" s="111"/>
    </row>
    <row r="14" spans="1:42" ht="21.75" customHeight="1" x14ac:dyDescent="0.35">
      <c r="A14" s="108" t="s">
        <v>227</v>
      </c>
      <c r="B14" s="109" t="s">
        <v>404</v>
      </c>
      <c r="C14" s="129" t="s">
        <v>396</v>
      </c>
      <c r="D14" s="111"/>
      <c r="E14" s="111"/>
      <c r="F14" s="111"/>
      <c r="G14" s="111"/>
      <c r="H14" s="111"/>
      <c r="I14" s="111"/>
      <c r="J14" s="111"/>
      <c r="K14" s="111"/>
      <c r="L14" s="111"/>
      <c r="M14" s="111"/>
    </row>
    <row r="15" spans="1:42" ht="21.75" customHeight="1" x14ac:dyDescent="0.35">
      <c r="A15" s="112"/>
      <c r="B15" s="113"/>
      <c r="C15" s="129" t="s">
        <v>397</v>
      </c>
      <c r="D15" s="111"/>
      <c r="E15" s="111"/>
      <c r="F15" s="111"/>
      <c r="G15" s="111"/>
      <c r="H15" s="111"/>
      <c r="I15" s="111"/>
      <c r="J15" s="111"/>
      <c r="K15" s="111"/>
      <c r="L15" s="111"/>
      <c r="M15" s="111"/>
    </row>
    <row r="16" spans="1:42" ht="21.75" customHeight="1" x14ac:dyDescent="0.35">
      <c r="A16" s="112"/>
      <c r="B16" s="114"/>
      <c r="C16" s="129" t="s">
        <v>398</v>
      </c>
      <c r="D16" s="111"/>
      <c r="E16" s="111"/>
      <c r="F16" s="111"/>
      <c r="G16" s="111"/>
      <c r="H16" s="111"/>
      <c r="I16" s="111"/>
      <c r="J16" s="111"/>
      <c r="K16" s="111"/>
      <c r="L16" s="111"/>
      <c r="M16" s="111"/>
    </row>
    <row r="17" spans="1:13" ht="21.75" customHeight="1" x14ac:dyDescent="0.35">
      <c r="A17" s="112"/>
      <c r="B17" s="114"/>
      <c r="C17" s="129"/>
      <c r="D17" s="111"/>
      <c r="E17" s="111"/>
      <c r="F17" s="111"/>
      <c r="G17" s="111"/>
      <c r="H17" s="111"/>
      <c r="I17" s="111"/>
      <c r="J17" s="111"/>
      <c r="K17" s="111"/>
      <c r="L17" s="111"/>
      <c r="M17" s="111"/>
    </row>
    <row r="18" spans="1:13" x14ac:dyDescent="0.35">
      <c r="C18" s="129"/>
    </row>
  </sheetData>
  <mergeCells count="12">
    <mergeCell ref="A10:B10"/>
    <mergeCell ref="C10:E10"/>
    <mergeCell ref="A11:B11"/>
    <mergeCell ref="C11:E11"/>
    <mergeCell ref="B1:H1"/>
    <mergeCell ref="A3:E3"/>
    <mergeCell ref="A5:B5"/>
    <mergeCell ref="A7:B7"/>
    <mergeCell ref="C7:E7"/>
    <mergeCell ref="A6:B6"/>
    <mergeCell ref="C6:E6"/>
    <mergeCell ref="C5:E5"/>
  </mergeCells>
  <conditionalFormatting sqref="A3">
    <cfRule type="expression" dxfId="57" priority="20" stopIfTrue="1">
      <formula>$E3="Autre indication"</formula>
    </cfRule>
    <cfRule type="expression" dxfId="56" priority="21" stopIfTrue="1">
      <formula>$F3="Autre indication (hors reco SPILF)"</formula>
    </cfRule>
  </conditionalFormatting>
  <conditionalFormatting sqref="B12">
    <cfRule type="expression" dxfId="53" priority="2" stopIfTrue="1">
      <formula>$E1048547="Autre indication"</formula>
    </cfRule>
  </conditionalFormatting>
  <conditionalFormatting sqref="C5">
    <cfRule type="expression" dxfId="52" priority="38" stopIfTrue="1">
      <formula>$H2="Autre indication"</formula>
    </cfRule>
  </conditionalFormatting>
  <conditionalFormatting sqref="C5:C7">
    <cfRule type="expression" dxfId="51" priority="35" stopIfTrue="1">
      <formula>#REF!="Autre indication"</formula>
    </cfRule>
  </conditionalFormatting>
  <conditionalFormatting sqref="C10:C11">
    <cfRule type="expression" dxfId="50" priority="6" stopIfTrue="1">
      <formula>#REF!="Autre indication"</formula>
    </cfRule>
  </conditionalFormatting>
  <hyperlinks>
    <hyperlink ref="C15" r:id="rId1" xr:uid="{0967DD4C-A4A5-41A3-9022-2DBCE9FD61DE}"/>
    <hyperlink ref="C16" r:id="rId2" xr:uid="{C998CD2E-7F8D-40FF-93AB-0179F38C9FFD}"/>
  </hyperlinks>
  <pageMargins left="0.7" right="0.7" top="0.75" bottom="0.75" header="0.3" footer="0.3"/>
  <pageSetup paperSize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66" stopIfTrue="1" id="{1A46DD5E-A9B7-4820-89E4-2A226E7A5783}">
            <xm:f>'Grille audit'!#REF!="Autre indication"</xm:f>
            <x14:dxf>
              <fill>
                <patternFill>
                  <bgColor theme="1" tint="0.499984740745262"/>
                </patternFill>
              </fill>
            </x14:dxf>
          </x14:cfRule>
          <x14:cfRule type="expression" priority="1167" stopIfTrue="1" id="{37424611-525A-4337-B9BC-5BC57BE97328}">
            <xm:f>'Grille audit'!$A3="Autre indication"</xm:f>
            <x14:dxf>
              <fill>
                <patternFill>
                  <bgColor theme="1" tint="0.499984740745262"/>
                </patternFill>
              </fill>
            </x14:dxf>
          </x14:cfRule>
          <xm:sqref>B1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AR179"/>
  <sheetViews>
    <sheetView tabSelected="1" topLeftCell="E1" zoomScaleNormal="100" zoomScalePageLayoutView="50" workbookViewId="0">
      <selection activeCell="J3" sqref="J3"/>
    </sheetView>
  </sheetViews>
  <sheetFormatPr baseColWidth="10" defaultColWidth="11.42578125" defaultRowHeight="15" x14ac:dyDescent="0.25"/>
  <cols>
    <col min="1" max="1" width="15" style="3" customWidth="1"/>
    <col min="2" max="2" width="11.42578125" style="3"/>
    <col min="3" max="3" width="11.7109375" style="3" customWidth="1"/>
    <col min="4" max="4" width="45.7109375" style="3" customWidth="1"/>
    <col min="5" max="5" width="75.42578125" style="3" customWidth="1"/>
    <col min="6" max="6" width="12.42578125" style="7" customWidth="1"/>
    <col min="7" max="9" width="12.42578125" style="3" customWidth="1"/>
    <col min="10" max="10" width="65" style="3" customWidth="1"/>
    <col min="11" max="11" width="27.42578125" style="3" customWidth="1"/>
    <col min="12" max="12" width="14.42578125" style="7" customWidth="1"/>
    <col min="13" max="13" width="16.5703125" style="3" customWidth="1"/>
    <col min="14" max="14" width="45.5703125" style="3" customWidth="1"/>
    <col min="15" max="15" width="25.42578125" style="3" customWidth="1"/>
    <col min="16" max="16" width="39" style="3" customWidth="1"/>
    <col min="17" max="17" width="22.42578125" style="3" customWidth="1"/>
    <col min="18" max="16384" width="11.42578125" style="3"/>
  </cols>
  <sheetData>
    <row r="1" spans="1:44" s="5" customFormat="1" ht="22.5" customHeight="1" thickBot="1" x14ac:dyDescent="0.3">
      <c r="A1" s="152" t="s">
        <v>348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0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</row>
    <row r="2" spans="1:44" s="6" customFormat="1" ht="21" customHeight="1" x14ac:dyDescent="0.2">
      <c r="A2" s="151"/>
      <c r="B2" s="151"/>
      <c r="C2" s="150"/>
      <c r="D2" s="150"/>
      <c r="E2" s="83" t="s">
        <v>228</v>
      </c>
      <c r="F2" s="86"/>
      <c r="G2" s="86"/>
      <c r="H2" s="153">
        <f>COUNTIF(E12:E161,"&lt;&gt;")</f>
        <v>0</v>
      </c>
      <c r="I2" s="153"/>
      <c r="J2" s="11"/>
      <c r="K2" s="11"/>
      <c r="L2" s="11"/>
      <c r="M2" s="11"/>
      <c r="N2" s="11"/>
      <c r="O2" s="11"/>
      <c r="P2" s="11"/>
      <c r="Q2" s="11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</row>
    <row r="3" spans="1:44" s="4" customFormat="1" ht="21" customHeight="1" x14ac:dyDescent="0.25">
      <c r="A3" s="151"/>
      <c r="B3" s="151"/>
      <c r="C3" s="150"/>
      <c r="D3" s="150"/>
      <c r="E3" s="84" t="s">
        <v>349</v>
      </c>
      <c r="F3" s="11"/>
      <c r="G3" s="11"/>
      <c r="H3" s="153">
        <f ca="1">COUNTIF(K12:K112,"OUI")</f>
        <v>0</v>
      </c>
      <c r="I3" s="153"/>
      <c r="J3" s="11"/>
      <c r="K3" s="11"/>
      <c r="L3" s="11"/>
      <c r="M3" s="11"/>
      <c r="N3" s="17"/>
      <c r="O3" s="17"/>
      <c r="P3" s="11"/>
      <c r="Q3" s="11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</row>
    <row r="4" spans="1:44" s="4" customFormat="1" ht="21" customHeight="1" x14ac:dyDescent="0.25">
      <c r="A4" s="151"/>
      <c r="B4" s="151"/>
      <c r="C4" s="150"/>
      <c r="D4" s="150"/>
      <c r="E4" s="84" t="s">
        <v>357</v>
      </c>
      <c r="F4" s="11"/>
      <c r="G4" s="11"/>
      <c r="H4" s="153">
        <f>COUNTIFS(N12:N161,"Antibiothérapie justifiée")</f>
        <v>0</v>
      </c>
      <c r="I4" s="153"/>
      <c r="J4" s="11"/>
      <c r="K4" s="11"/>
      <c r="L4" s="11"/>
      <c r="M4" s="11"/>
      <c r="N4" s="18"/>
      <c r="O4" s="18"/>
      <c r="P4" s="11"/>
      <c r="Q4" s="11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</row>
    <row r="5" spans="1:44" s="4" customFormat="1" ht="21" customHeight="1" x14ac:dyDescent="0.25">
      <c r="A5" s="99"/>
      <c r="B5" s="99"/>
      <c r="C5" s="100"/>
      <c r="D5" s="100"/>
      <c r="E5" s="84" t="s">
        <v>384</v>
      </c>
      <c r="F5" s="11"/>
      <c r="G5" s="11"/>
      <c r="H5" s="154" t="e">
        <f ca="1">AVERAGE(I12:I161)</f>
        <v>#DIV/0!</v>
      </c>
      <c r="I5" s="154"/>
      <c r="J5" s="11"/>
      <c r="K5" s="11"/>
      <c r="L5" s="11"/>
      <c r="M5" s="11"/>
      <c r="N5" s="18"/>
      <c r="O5" s="18"/>
      <c r="P5" s="11"/>
      <c r="Q5" s="11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</row>
    <row r="6" spans="1:44" s="4" customFormat="1" ht="21" customHeight="1" x14ac:dyDescent="0.25">
      <c r="A6" s="36"/>
      <c r="B6" s="36"/>
      <c r="C6" s="37"/>
      <c r="D6" s="37"/>
      <c r="E6" s="84" t="s">
        <v>350</v>
      </c>
      <c r="F6" s="11"/>
      <c r="G6" s="11"/>
      <c r="H6" s="155" t="e">
        <f ca="1">H3/H2</f>
        <v>#DIV/0!</v>
      </c>
      <c r="I6" s="155"/>
      <c r="J6" s="11"/>
      <c r="K6" s="11"/>
      <c r="L6" s="11"/>
      <c r="M6" s="11"/>
      <c r="N6" s="18"/>
      <c r="O6" s="18"/>
      <c r="P6" s="11"/>
      <c r="Q6" s="11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</row>
    <row r="7" spans="1:44" s="4" customFormat="1" ht="21" customHeight="1" x14ac:dyDescent="0.25">
      <c r="A7" s="151"/>
      <c r="B7" s="151"/>
      <c r="C7" s="150"/>
      <c r="D7" s="150"/>
      <c r="E7" s="84" t="s">
        <v>351</v>
      </c>
      <c r="F7" s="11"/>
      <c r="G7" s="11"/>
      <c r="H7" s="155" t="e">
        <f ca="1">COUNTIFS(K12:K161,"NON",L12:L161,"OUI")/H4</f>
        <v>#DIV/0!</v>
      </c>
      <c r="I7" s="155"/>
      <c r="J7" s="11"/>
      <c r="K7" s="11"/>
      <c r="L7" s="11"/>
      <c r="M7" s="11"/>
      <c r="N7" s="12"/>
      <c r="O7" s="12"/>
      <c r="P7" s="11"/>
      <c r="Q7" s="11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</row>
    <row r="8" spans="1:44" s="4" customFormat="1" ht="21" customHeight="1" thickBot="1" x14ac:dyDescent="0.3">
      <c r="A8" s="151"/>
      <c r="B8" s="151"/>
      <c r="C8" s="150"/>
      <c r="D8" s="150"/>
      <c r="E8" s="85" t="s">
        <v>229</v>
      </c>
      <c r="F8" s="87"/>
      <c r="G8" s="87"/>
      <c r="H8" s="155" t="e">
        <f>((COUNTIFS(O12:O161,"OUI explicite"))+(COUNTIFS(O12:O161,"OUI implicite")))/H2</f>
        <v>#DIV/0!</v>
      </c>
      <c r="I8" s="155"/>
      <c r="J8" s="13"/>
      <c r="K8" s="13"/>
      <c r="L8" s="13"/>
      <c r="M8" s="13"/>
      <c r="N8" s="19"/>
      <c r="O8" s="19"/>
      <c r="P8" s="13"/>
      <c r="Q8" s="13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</row>
    <row r="9" spans="1:44" s="4" customFormat="1" ht="33" customHeight="1" x14ac:dyDescent="0.25">
      <c r="A9" s="151"/>
      <c r="B9" s="151"/>
      <c r="C9" s="150"/>
      <c r="D9" s="150"/>
      <c r="E9" s="14"/>
      <c r="F9" s="15"/>
      <c r="G9" s="14"/>
      <c r="H9" s="14"/>
      <c r="I9" s="14"/>
      <c r="J9" s="14"/>
      <c r="K9" s="14"/>
      <c r="L9" s="16"/>
      <c r="M9" s="13"/>
      <c r="N9" s="13"/>
      <c r="O9" s="13"/>
      <c r="P9" s="13"/>
      <c r="Q9" s="13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</row>
    <row r="10" spans="1:44" s="4" customFormat="1" ht="66" customHeight="1" thickBot="1" x14ac:dyDescent="0.3">
      <c r="A10" s="12"/>
      <c r="B10" s="1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1:44" s="4" customFormat="1" ht="94.5" customHeight="1" thickBot="1" x14ac:dyDescent="0.3">
      <c r="A11" s="20" t="s">
        <v>51</v>
      </c>
      <c r="B11" s="20" t="s">
        <v>124</v>
      </c>
      <c r="C11" s="31" t="s">
        <v>0</v>
      </c>
      <c r="D11" s="21" t="s">
        <v>122</v>
      </c>
      <c r="E11" s="21" t="s">
        <v>143</v>
      </c>
      <c r="F11" s="20" t="s">
        <v>230</v>
      </c>
      <c r="G11" s="21" t="s">
        <v>231</v>
      </c>
      <c r="H11" s="20" t="s">
        <v>365</v>
      </c>
      <c r="I11" s="20" t="s">
        <v>385</v>
      </c>
      <c r="J11" s="32" t="s">
        <v>144</v>
      </c>
      <c r="K11" s="20" t="s">
        <v>354</v>
      </c>
      <c r="L11" s="21" t="s">
        <v>145</v>
      </c>
      <c r="M11" s="21" t="s">
        <v>138</v>
      </c>
      <c r="N11" s="34" t="s">
        <v>356</v>
      </c>
      <c r="O11" s="35" t="s">
        <v>139</v>
      </c>
      <c r="P11" s="21" t="s">
        <v>138</v>
      </c>
      <c r="Q11" s="21" t="s">
        <v>383</v>
      </c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</row>
    <row r="12" spans="1:44" ht="21" customHeight="1" x14ac:dyDescent="0.25">
      <c r="A12" s="24">
        <f>'Identification ES'!$C$5</f>
        <v>0</v>
      </c>
      <c r="B12" s="95" t="s">
        <v>1</v>
      </c>
      <c r="C12" s="38"/>
      <c r="D12" s="27"/>
      <c r="E12" s="28"/>
      <c r="F12" s="26" t="e">
        <f ca="1">INDEX(OFFSET(INDIRECT(SUBSTITUTE(D12," ","_")),,1),MATCH(E12,INDIRECT(SUBSTITUTE(D12," ","_")),0))</f>
        <v>#REF!</v>
      </c>
      <c r="G12" s="94"/>
      <c r="H12" s="25" t="str">
        <f ca="1">IFERROR((G12-F12),"-")</f>
        <v>-</v>
      </c>
      <c r="I12" s="101" t="str">
        <f ca="1">IFERROR((ABS(H12/F12)),"-")</f>
        <v>-</v>
      </c>
      <c r="J12" s="27"/>
      <c r="K12" s="25" t="e">
        <f ca="1">IF(F12="NA","NA",IF(F12&lt;&gt;G12,"NON","OUI"))</f>
        <v>#REF!</v>
      </c>
      <c r="L12" s="29"/>
      <c r="M12" s="30"/>
      <c r="N12" s="33" t="str">
        <f>IF(D12="Autre indication","Le patient ne respecte pas les critères d'inclusion",IF(D12="Indication non retrouvée","Antibiothérapie non justifiée",IF(E12="Autre indication (hors reco SPILF)","Le patient ne respecte pas les critères d'inclusion",IF(E12="Indication précise non retrouvée","Antibiothérapie non justifiée",IF(G12="","Veuillez saisir la durée de traitement ATB retrouvée",IF(K12="OUI","Antibiothérapie justifiée",IF(L12="OUI","Antibiothérapie justifiée","Antibiothérapie non justifiée")))))))</f>
        <v>Veuillez saisir la durée de traitement ATB retrouvée</v>
      </c>
      <c r="O12" s="127"/>
      <c r="P12" s="30"/>
      <c r="Q12" s="30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</row>
    <row r="13" spans="1:44" ht="21" customHeight="1" x14ac:dyDescent="0.25">
      <c r="A13" s="24">
        <f>'Identification ES'!$C$5</f>
        <v>0</v>
      </c>
      <c r="B13" s="96" t="s">
        <v>2</v>
      </c>
      <c r="C13" s="40"/>
      <c r="D13" s="27"/>
      <c r="E13" s="28"/>
      <c r="F13" s="26" t="e">
        <f t="shared" ref="F13:F17" ca="1" si="0">INDEX(OFFSET(INDIRECT(SUBSTITUTE(D13," ","_")),,1),MATCH(E13,INDIRECT(SUBSTITUTE(D13," ","_")),0))</f>
        <v>#REF!</v>
      </c>
      <c r="G13" s="94"/>
      <c r="H13" s="25" t="str">
        <f t="shared" ref="H13:H76" ca="1" si="1">IFERROR((G13-F13),"-")</f>
        <v>-</v>
      </c>
      <c r="I13" s="101" t="str">
        <f t="shared" ref="I13:I76" ca="1" si="2">IFERROR((ABS(H13/F13)),"-")</f>
        <v>-</v>
      </c>
      <c r="J13" s="28"/>
      <c r="K13" s="25" t="e">
        <f t="shared" ref="K13:K76" ca="1" si="3">IF(F13="NA","NA",IF(F13&lt;&gt;G13,"NON","OUI"))</f>
        <v>#REF!</v>
      </c>
      <c r="L13" s="30"/>
      <c r="M13" s="30"/>
      <c r="N13" s="33" t="str">
        <f t="shared" ref="N13:N76" si="4">IF(D13="Autre indication","Le patient ne respecte pas les critères d'inclusion",IF(D13="Indication non retrouvée","Antibiothérapie non justifiée",IF(E13="Autre indication (hors reco SPILF)","Le patient ne respecte pas les critères d'inclusion",IF(E13="Indication précise non retrouvée","Antibiothérapie non justifiée",IF(G13="","Veuillez saisir la durée de traitement ATB retrouvée",IF(K13="OUI","Antibiothérapie justifiée",IF(L13="OUI","Antibiothérapie justifiée","Antibiothérapie non justifiée")))))))</f>
        <v>Veuillez saisir la durée de traitement ATB retrouvée</v>
      </c>
      <c r="O13" s="127"/>
      <c r="P13" s="30"/>
      <c r="Q13" s="30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</row>
    <row r="14" spans="1:44" ht="21" customHeight="1" x14ac:dyDescent="0.25">
      <c r="A14" s="24">
        <f>'Identification ES'!$C$5</f>
        <v>0</v>
      </c>
      <c r="B14" s="96" t="s">
        <v>3</v>
      </c>
      <c r="C14" s="40"/>
      <c r="D14" s="27"/>
      <c r="E14" s="28"/>
      <c r="F14" s="26" t="e">
        <f t="shared" ca="1" si="0"/>
        <v>#REF!</v>
      </c>
      <c r="G14" s="94"/>
      <c r="H14" s="25" t="str">
        <f t="shared" ca="1" si="1"/>
        <v>-</v>
      </c>
      <c r="I14" s="101" t="str">
        <f t="shared" ca="1" si="2"/>
        <v>-</v>
      </c>
      <c r="J14" s="28"/>
      <c r="K14" s="25" t="e">
        <f t="shared" ca="1" si="3"/>
        <v>#REF!</v>
      </c>
      <c r="L14" s="30"/>
      <c r="M14" s="30"/>
      <c r="N14" s="33" t="str">
        <f t="shared" si="4"/>
        <v>Veuillez saisir la durée de traitement ATB retrouvée</v>
      </c>
      <c r="O14" s="127"/>
      <c r="P14" s="30"/>
      <c r="Q14" s="30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</row>
    <row r="15" spans="1:44" ht="21" customHeight="1" x14ac:dyDescent="0.25">
      <c r="A15" s="24">
        <f>'Identification ES'!$C$5</f>
        <v>0</v>
      </c>
      <c r="B15" s="96" t="s">
        <v>4</v>
      </c>
      <c r="C15" s="40"/>
      <c r="D15" s="27"/>
      <c r="E15" s="28"/>
      <c r="F15" s="26" t="e">
        <f t="shared" ca="1" si="0"/>
        <v>#REF!</v>
      </c>
      <c r="G15" s="94"/>
      <c r="H15" s="25" t="str">
        <f t="shared" ca="1" si="1"/>
        <v>-</v>
      </c>
      <c r="I15" s="101" t="str">
        <f t="shared" ca="1" si="2"/>
        <v>-</v>
      </c>
      <c r="J15" s="28"/>
      <c r="K15" s="25" t="e">
        <f t="shared" ca="1" si="3"/>
        <v>#REF!</v>
      </c>
      <c r="L15" s="29"/>
      <c r="M15" s="30"/>
      <c r="N15" s="33" t="str">
        <f t="shared" si="4"/>
        <v>Veuillez saisir la durée de traitement ATB retrouvée</v>
      </c>
      <c r="O15" s="127"/>
      <c r="P15" s="30"/>
      <c r="Q15" s="30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</row>
    <row r="16" spans="1:44" ht="21" customHeight="1" x14ac:dyDescent="0.25">
      <c r="A16" s="24">
        <f>'Identification ES'!$C$5</f>
        <v>0</v>
      </c>
      <c r="B16" s="96" t="s">
        <v>5</v>
      </c>
      <c r="C16" s="40"/>
      <c r="D16" s="27"/>
      <c r="E16" s="28"/>
      <c r="F16" s="26" t="e">
        <f t="shared" ca="1" si="0"/>
        <v>#REF!</v>
      </c>
      <c r="G16" s="94"/>
      <c r="H16" s="25" t="str">
        <f t="shared" ca="1" si="1"/>
        <v>-</v>
      </c>
      <c r="I16" s="101" t="str">
        <f t="shared" ca="1" si="2"/>
        <v>-</v>
      </c>
      <c r="J16" s="28"/>
      <c r="K16" s="25" t="e">
        <f t="shared" ca="1" si="3"/>
        <v>#REF!</v>
      </c>
      <c r="L16" s="29"/>
      <c r="M16" s="30"/>
      <c r="N16" s="33" t="str">
        <f t="shared" si="4"/>
        <v>Veuillez saisir la durée de traitement ATB retrouvée</v>
      </c>
      <c r="O16" s="127"/>
      <c r="P16" s="30"/>
      <c r="Q16" s="30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</row>
    <row r="17" spans="1:44" ht="21" customHeight="1" x14ac:dyDescent="0.25">
      <c r="A17" s="24">
        <f>'Identification ES'!$C$5</f>
        <v>0</v>
      </c>
      <c r="B17" s="96" t="s">
        <v>6</v>
      </c>
      <c r="C17" s="40"/>
      <c r="D17" s="27"/>
      <c r="E17" s="28"/>
      <c r="F17" s="26" t="e">
        <f t="shared" ca="1" si="0"/>
        <v>#REF!</v>
      </c>
      <c r="G17" s="94"/>
      <c r="H17" s="25" t="str">
        <f t="shared" ca="1" si="1"/>
        <v>-</v>
      </c>
      <c r="I17" s="101" t="str">
        <f t="shared" ca="1" si="2"/>
        <v>-</v>
      </c>
      <c r="J17" s="28"/>
      <c r="K17" s="25" t="e">
        <f t="shared" ca="1" si="3"/>
        <v>#REF!</v>
      </c>
      <c r="L17" s="29"/>
      <c r="M17" s="30"/>
      <c r="N17" s="33" t="str">
        <f t="shared" si="4"/>
        <v>Veuillez saisir la durée de traitement ATB retrouvée</v>
      </c>
      <c r="O17" s="127"/>
      <c r="P17" s="30"/>
      <c r="Q17" s="30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</row>
    <row r="18" spans="1:44" ht="21" customHeight="1" x14ac:dyDescent="0.25">
      <c r="A18" s="24">
        <f>'Identification ES'!$C$5</f>
        <v>0</v>
      </c>
      <c r="B18" s="96" t="s">
        <v>7</v>
      </c>
      <c r="C18" s="40"/>
      <c r="D18" s="27"/>
      <c r="E18" s="28"/>
      <c r="F18" s="26" t="e">
        <f t="shared" ref="F18:F80" ca="1" si="5">INDEX(OFFSET(INDIRECT(SUBSTITUTE(D18," ","_")),,1),MATCH(E18,INDIRECT(SUBSTITUTE(D18," ","_")),0))</f>
        <v>#REF!</v>
      </c>
      <c r="G18" s="94"/>
      <c r="H18" s="25" t="str">
        <f t="shared" ca="1" si="1"/>
        <v>-</v>
      </c>
      <c r="I18" s="101" t="str">
        <f t="shared" ca="1" si="2"/>
        <v>-</v>
      </c>
      <c r="J18" s="28"/>
      <c r="K18" s="25" t="e">
        <f t="shared" ca="1" si="3"/>
        <v>#REF!</v>
      </c>
      <c r="L18" s="29"/>
      <c r="M18" s="30"/>
      <c r="N18" s="33" t="str">
        <f t="shared" si="4"/>
        <v>Veuillez saisir la durée de traitement ATB retrouvée</v>
      </c>
      <c r="O18" s="127"/>
      <c r="P18" s="30"/>
      <c r="Q18" s="30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</row>
    <row r="19" spans="1:44" ht="21" customHeight="1" x14ac:dyDescent="0.25">
      <c r="A19" s="24">
        <f>'Identification ES'!$C$5</f>
        <v>0</v>
      </c>
      <c r="B19" s="96" t="s">
        <v>8</v>
      </c>
      <c r="C19" s="40"/>
      <c r="D19" s="27"/>
      <c r="E19" s="28"/>
      <c r="F19" s="26" t="e">
        <f t="shared" ca="1" si="5"/>
        <v>#REF!</v>
      </c>
      <c r="G19" s="94"/>
      <c r="H19" s="25" t="str">
        <f t="shared" ca="1" si="1"/>
        <v>-</v>
      </c>
      <c r="I19" s="101" t="str">
        <f t="shared" ca="1" si="2"/>
        <v>-</v>
      </c>
      <c r="J19" s="28"/>
      <c r="K19" s="25" t="e">
        <f t="shared" ca="1" si="3"/>
        <v>#REF!</v>
      </c>
      <c r="L19" s="29"/>
      <c r="M19" s="30"/>
      <c r="N19" s="33" t="str">
        <f t="shared" si="4"/>
        <v>Veuillez saisir la durée de traitement ATB retrouvée</v>
      </c>
      <c r="O19" s="127"/>
      <c r="P19" s="30"/>
      <c r="Q19" s="30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</row>
    <row r="20" spans="1:44" ht="21" customHeight="1" x14ac:dyDescent="0.25">
      <c r="A20" s="24">
        <f>'Identification ES'!$C$5</f>
        <v>0</v>
      </c>
      <c r="B20" s="96" t="s">
        <v>9</v>
      </c>
      <c r="C20" s="40"/>
      <c r="D20" s="27"/>
      <c r="E20" s="28"/>
      <c r="F20" s="26" t="e">
        <f t="shared" ca="1" si="5"/>
        <v>#REF!</v>
      </c>
      <c r="G20" s="94"/>
      <c r="H20" s="25" t="str">
        <f t="shared" ca="1" si="1"/>
        <v>-</v>
      </c>
      <c r="I20" s="101" t="str">
        <f t="shared" ca="1" si="2"/>
        <v>-</v>
      </c>
      <c r="J20" s="28"/>
      <c r="K20" s="25" t="e">
        <f t="shared" ca="1" si="3"/>
        <v>#REF!</v>
      </c>
      <c r="L20" s="29"/>
      <c r="M20" s="30"/>
      <c r="N20" s="33" t="str">
        <f t="shared" si="4"/>
        <v>Veuillez saisir la durée de traitement ATB retrouvée</v>
      </c>
      <c r="O20" s="127"/>
      <c r="P20" s="30"/>
      <c r="Q20" s="30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</row>
    <row r="21" spans="1:44" ht="21" customHeight="1" x14ac:dyDescent="0.25">
      <c r="A21" s="24">
        <f>'Identification ES'!$C$5</f>
        <v>0</v>
      </c>
      <c r="B21" s="96" t="s">
        <v>10</v>
      </c>
      <c r="C21" s="40"/>
      <c r="D21" s="27"/>
      <c r="E21" s="28"/>
      <c r="F21" s="26" t="e">
        <f t="shared" ca="1" si="5"/>
        <v>#REF!</v>
      </c>
      <c r="G21" s="94"/>
      <c r="H21" s="25" t="str">
        <f t="shared" ca="1" si="1"/>
        <v>-</v>
      </c>
      <c r="I21" s="101" t="str">
        <f t="shared" ca="1" si="2"/>
        <v>-</v>
      </c>
      <c r="J21" s="28"/>
      <c r="K21" s="25" t="e">
        <f t="shared" ca="1" si="3"/>
        <v>#REF!</v>
      </c>
      <c r="L21" s="29"/>
      <c r="M21" s="30"/>
      <c r="N21" s="33" t="str">
        <f t="shared" si="4"/>
        <v>Veuillez saisir la durée de traitement ATB retrouvée</v>
      </c>
      <c r="O21" s="127"/>
      <c r="P21" s="30"/>
      <c r="Q21" s="30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</row>
    <row r="22" spans="1:44" ht="21" customHeight="1" x14ac:dyDescent="0.25">
      <c r="A22" s="24">
        <f>'Identification ES'!$C$5</f>
        <v>0</v>
      </c>
      <c r="B22" s="96" t="s">
        <v>11</v>
      </c>
      <c r="C22" s="40"/>
      <c r="D22" s="27"/>
      <c r="E22" s="28"/>
      <c r="F22" s="26" t="e">
        <f t="shared" ca="1" si="5"/>
        <v>#REF!</v>
      </c>
      <c r="G22" s="94"/>
      <c r="H22" s="25" t="str">
        <f t="shared" ca="1" si="1"/>
        <v>-</v>
      </c>
      <c r="I22" s="101" t="str">
        <f t="shared" ca="1" si="2"/>
        <v>-</v>
      </c>
      <c r="J22" s="28"/>
      <c r="K22" s="25" t="e">
        <f t="shared" ca="1" si="3"/>
        <v>#REF!</v>
      </c>
      <c r="L22" s="29"/>
      <c r="M22" s="30"/>
      <c r="N22" s="33" t="str">
        <f t="shared" si="4"/>
        <v>Veuillez saisir la durée de traitement ATB retrouvée</v>
      </c>
      <c r="O22" s="127"/>
      <c r="P22" s="30"/>
      <c r="Q22" s="30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</row>
    <row r="23" spans="1:44" ht="21" customHeight="1" x14ac:dyDescent="0.25">
      <c r="A23" s="24">
        <f>'Identification ES'!$C$5</f>
        <v>0</v>
      </c>
      <c r="B23" s="96" t="s">
        <v>12</v>
      </c>
      <c r="C23" s="40"/>
      <c r="D23" s="27"/>
      <c r="E23" s="28"/>
      <c r="F23" s="26" t="e">
        <f t="shared" ca="1" si="5"/>
        <v>#REF!</v>
      </c>
      <c r="G23" s="94"/>
      <c r="H23" s="25" t="str">
        <f t="shared" ca="1" si="1"/>
        <v>-</v>
      </c>
      <c r="I23" s="101" t="str">
        <f t="shared" ca="1" si="2"/>
        <v>-</v>
      </c>
      <c r="J23" s="28"/>
      <c r="K23" s="25" t="e">
        <f t="shared" ca="1" si="3"/>
        <v>#REF!</v>
      </c>
      <c r="L23" s="29"/>
      <c r="M23" s="30"/>
      <c r="N23" s="33" t="str">
        <f t="shared" si="4"/>
        <v>Veuillez saisir la durée de traitement ATB retrouvée</v>
      </c>
      <c r="O23" s="127"/>
      <c r="P23" s="30"/>
      <c r="Q23" s="30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</row>
    <row r="24" spans="1:44" ht="21" customHeight="1" x14ac:dyDescent="0.25">
      <c r="A24" s="24">
        <f>'Identification ES'!$C$5</f>
        <v>0</v>
      </c>
      <c r="B24" s="96" t="s">
        <v>13</v>
      </c>
      <c r="C24" s="40"/>
      <c r="D24" s="27"/>
      <c r="E24" s="28"/>
      <c r="F24" s="26" t="e">
        <f t="shared" ca="1" si="5"/>
        <v>#REF!</v>
      </c>
      <c r="G24" s="94"/>
      <c r="H24" s="25" t="str">
        <f t="shared" ca="1" si="1"/>
        <v>-</v>
      </c>
      <c r="I24" s="101" t="str">
        <f t="shared" ca="1" si="2"/>
        <v>-</v>
      </c>
      <c r="J24" s="28"/>
      <c r="K24" s="25" t="e">
        <f t="shared" ca="1" si="3"/>
        <v>#REF!</v>
      </c>
      <c r="L24" s="29"/>
      <c r="M24" s="30"/>
      <c r="N24" s="33" t="str">
        <f t="shared" si="4"/>
        <v>Veuillez saisir la durée de traitement ATB retrouvée</v>
      </c>
      <c r="O24" s="127"/>
      <c r="P24" s="30"/>
      <c r="Q24" s="30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4" ht="21" customHeight="1" x14ac:dyDescent="0.25">
      <c r="A25" s="24">
        <f>'Identification ES'!$C$5</f>
        <v>0</v>
      </c>
      <c r="B25" s="96" t="s">
        <v>14</v>
      </c>
      <c r="C25" s="40"/>
      <c r="D25" s="27"/>
      <c r="E25" s="28"/>
      <c r="F25" s="26" t="e">
        <f t="shared" ca="1" si="5"/>
        <v>#REF!</v>
      </c>
      <c r="G25" s="94"/>
      <c r="H25" s="25" t="str">
        <f t="shared" ca="1" si="1"/>
        <v>-</v>
      </c>
      <c r="I25" s="101" t="str">
        <f t="shared" ca="1" si="2"/>
        <v>-</v>
      </c>
      <c r="J25" s="28"/>
      <c r="K25" s="25" t="e">
        <f t="shared" ca="1" si="3"/>
        <v>#REF!</v>
      </c>
      <c r="L25" s="29"/>
      <c r="M25" s="30"/>
      <c r="N25" s="33" t="str">
        <f t="shared" si="4"/>
        <v>Veuillez saisir la durée de traitement ATB retrouvée</v>
      </c>
      <c r="O25" s="127"/>
      <c r="P25" s="30"/>
      <c r="Q25" s="30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4" ht="21" customHeight="1" x14ac:dyDescent="0.25">
      <c r="A26" s="24">
        <f>'Identification ES'!$C$5</f>
        <v>0</v>
      </c>
      <c r="B26" s="96" t="s">
        <v>15</v>
      </c>
      <c r="C26" s="40"/>
      <c r="D26" s="27"/>
      <c r="E26" s="28"/>
      <c r="F26" s="26" t="e">
        <f t="shared" ca="1" si="5"/>
        <v>#REF!</v>
      </c>
      <c r="G26" s="94"/>
      <c r="H26" s="25" t="str">
        <f t="shared" ca="1" si="1"/>
        <v>-</v>
      </c>
      <c r="I26" s="101" t="str">
        <f t="shared" ca="1" si="2"/>
        <v>-</v>
      </c>
      <c r="J26" s="28"/>
      <c r="K26" s="25" t="e">
        <f t="shared" ca="1" si="3"/>
        <v>#REF!</v>
      </c>
      <c r="L26" s="30"/>
      <c r="M26" s="30"/>
      <c r="N26" s="33" t="str">
        <f t="shared" si="4"/>
        <v>Veuillez saisir la durée de traitement ATB retrouvée</v>
      </c>
      <c r="O26" s="127"/>
      <c r="P26" s="30"/>
      <c r="Q26" s="30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</row>
    <row r="27" spans="1:44" ht="21" customHeight="1" x14ac:dyDescent="0.25">
      <c r="A27" s="24">
        <f>'Identification ES'!$C$5</f>
        <v>0</v>
      </c>
      <c r="B27" s="96" t="s">
        <v>16</v>
      </c>
      <c r="C27" s="40"/>
      <c r="D27" s="27"/>
      <c r="E27" s="28"/>
      <c r="F27" s="26" t="e">
        <f t="shared" ca="1" si="5"/>
        <v>#REF!</v>
      </c>
      <c r="G27" s="94"/>
      <c r="H27" s="25" t="str">
        <f t="shared" ca="1" si="1"/>
        <v>-</v>
      </c>
      <c r="I27" s="101" t="str">
        <f t="shared" ca="1" si="2"/>
        <v>-</v>
      </c>
      <c r="J27" s="28"/>
      <c r="K27" s="25" t="e">
        <f t="shared" ca="1" si="3"/>
        <v>#REF!</v>
      </c>
      <c r="L27" s="30"/>
      <c r="M27" s="30"/>
      <c r="N27" s="33" t="str">
        <f t="shared" si="4"/>
        <v>Veuillez saisir la durée de traitement ATB retrouvée</v>
      </c>
      <c r="O27" s="127"/>
      <c r="P27" s="30"/>
      <c r="Q27" s="30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</row>
    <row r="28" spans="1:44" ht="21" customHeight="1" x14ac:dyDescent="0.25">
      <c r="A28" s="24">
        <f>'Identification ES'!$C$5</f>
        <v>0</v>
      </c>
      <c r="B28" s="96" t="s">
        <v>17</v>
      </c>
      <c r="C28" s="40"/>
      <c r="D28" s="27"/>
      <c r="E28" s="28"/>
      <c r="F28" s="26" t="e">
        <f t="shared" ca="1" si="5"/>
        <v>#REF!</v>
      </c>
      <c r="G28" s="94"/>
      <c r="H28" s="25" t="str">
        <f t="shared" ca="1" si="1"/>
        <v>-</v>
      </c>
      <c r="I28" s="101" t="str">
        <f t="shared" ca="1" si="2"/>
        <v>-</v>
      </c>
      <c r="J28" s="28"/>
      <c r="K28" s="25" t="e">
        <f t="shared" ca="1" si="3"/>
        <v>#REF!</v>
      </c>
      <c r="L28" s="30"/>
      <c r="M28" s="30"/>
      <c r="N28" s="33" t="str">
        <f t="shared" si="4"/>
        <v>Veuillez saisir la durée de traitement ATB retrouvée</v>
      </c>
      <c r="O28" s="127"/>
      <c r="P28" s="30"/>
      <c r="Q28" s="30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</row>
    <row r="29" spans="1:44" ht="21" customHeight="1" x14ac:dyDescent="0.25">
      <c r="A29" s="24">
        <f>'Identification ES'!$C$5</f>
        <v>0</v>
      </c>
      <c r="B29" s="96" t="s">
        <v>18</v>
      </c>
      <c r="C29" s="40"/>
      <c r="D29" s="27"/>
      <c r="E29" s="28"/>
      <c r="F29" s="26" t="e">
        <f t="shared" ca="1" si="5"/>
        <v>#REF!</v>
      </c>
      <c r="G29" s="94"/>
      <c r="H29" s="25" t="str">
        <f t="shared" ca="1" si="1"/>
        <v>-</v>
      </c>
      <c r="I29" s="101" t="str">
        <f t="shared" ca="1" si="2"/>
        <v>-</v>
      </c>
      <c r="J29" s="28"/>
      <c r="K29" s="25" t="e">
        <f t="shared" ca="1" si="3"/>
        <v>#REF!</v>
      </c>
      <c r="L29" s="30"/>
      <c r="M29" s="30"/>
      <c r="N29" s="33" t="str">
        <f t="shared" si="4"/>
        <v>Veuillez saisir la durée de traitement ATB retrouvée</v>
      </c>
      <c r="O29" s="127"/>
      <c r="P29" s="30"/>
      <c r="Q29" s="30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</row>
    <row r="30" spans="1:44" ht="21" customHeight="1" x14ac:dyDescent="0.25">
      <c r="A30" s="24">
        <f>'Identification ES'!$C$5</f>
        <v>0</v>
      </c>
      <c r="B30" s="96" t="s">
        <v>19</v>
      </c>
      <c r="C30" s="40"/>
      <c r="D30" s="27"/>
      <c r="E30" s="28"/>
      <c r="F30" s="26" t="e">
        <f t="shared" ca="1" si="5"/>
        <v>#REF!</v>
      </c>
      <c r="G30" s="94"/>
      <c r="H30" s="25" t="str">
        <f t="shared" ca="1" si="1"/>
        <v>-</v>
      </c>
      <c r="I30" s="101" t="str">
        <f t="shared" ca="1" si="2"/>
        <v>-</v>
      </c>
      <c r="J30" s="28"/>
      <c r="K30" s="25" t="e">
        <f t="shared" ca="1" si="3"/>
        <v>#REF!</v>
      </c>
      <c r="L30" s="30"/>
      <c r="M30" s="30"/>
      <c r="N30" s="33" t="str">
        <f t="shared" si="4"/>
        <v>Veuillez saisir la durée de traitement ATB retrouvée</v>
      </c>
      <c r="O30" s="127"/>
      <c r="P30" s="30"/>
      <c r="Q30" s="30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</row>
    <row r="31" spans="1:44" ht="21" customHeight="1" x14ac:dyDescent="0.25">
      <c r="A31" s="24">
        <f>'Identification ES'!$C$5</f>
        <v>0</v>
      </c>
      <c r="B31" s="96" t="s">
        <v>20</v>
      </c>
      <c r="C31" s="40"/>
      <c r="D31" s="27"/>
      <c r="E31" s="28"/>
      <c r="F31" s="26" t="e">
        <f t="shared" ca="1" si="5"/>
        <v>#REF!</v>
      </c>
      <c r="G31" s="94"/>
      <c r="H31" s="25" t="str">
        <f t="shared" ca="1" si="1"/>
        <v>-</v>
      </c>
      <c r="I31" s="101" t="str">
        <f t="shared" ca="1" si="2"/>
        <v>-</v>
      </c>
      <c r="J31" s="28"/>
      <c r="K31" s="25" t="e">
        <f t="shared" ca="1" si="3"/>
        <v>#REF!</v>
      </c>
      <c r="L31" s="30"/>
      <c r="M31" s="30"/>
      <c r="N31" s="33" t="str">
        <f t="shared" si="4"/>
        <v>Veuillez saisir la durée de traitement ATB retrouvée</v>
      </c>
      <c r="O31" s="127"/>
      <c r="P31" s="30"/>
      <c r="Q31" s="30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</row>
    <row r="32" spans="1:44" ht="21" customHeight="1" x14ac:dyDescent="0.25">
      <c r="A32" s="24">
        <f>'Identification ES'!$C$5</f>
        <v>0</v>
      </c>
      <c r="B32" s="96" t="s">
        <v>21</v>
      </c>
      <c r="C32" s="40"/>
      <c r="D32" s="27"/>
      <c r="E32" s="28"/>
      <c r="F32" s="26" t="e">
        <f t="shared" ca="1" si="5"/>
        <v>#REF!</v>
      </c>
      <c r="G32" s="94"/>
      <c r="H32" s="25" t="str">
        <f t="shared" ca="1" si="1"/>
        <v>-</v>
      </c>
      <c r="I32" s="101" t="str">
        <f t="shared" ca="1" si="2"/>
        <v>-</v>
      </c>
      <c r="J32" s="28"/>
      <c r="K32" s="25" t="e">
        <f t="shared" ca="1" si="3"/>
        <v>#REF!</v>
      </c>
      <c r="L32" s="30"/>
      <c r="M32" s="30"/>
      <c r="N32" s="33" t="str">
        <f t="shared" si="4"/>
        <v>Veuillez saisir la durée de traitement ATB retrouvée</v>
      </c>
      <c r="O32" s="127"/>
      <c r="P32" s="30"/>
      <c r="Q32" s="30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</row>
    <row r="33" spans="1:44" ht="21" customHeight="1" x14ac:dyDescent="0.25">
      <c r="A33" s="24">
        <f>'Identification ES'!$C$5</f>
        <v>0</v>
      </c>
      <c r="B33" s="96" t="s">
        <v>22</v>
      </c>
      <c r="C33" s="40"/>
      <c r="D33" s="27"/>
      <c r="E33" s="28"/>
      <c r="F33" s="26" t="e">
        <f t="shared" ca="1" si="5"/>
        <v>#REF!</v>
      </c>
      <c r="G33" s="94"/>
      <c r="H33" s="25" t="str">
        <f t="shared" ca="1" si="1"/>
        <v>-</v>
      </c>
      <c r="I33" s="101" t="str">
        <f t="shared" ca="1" si="2"/>
        <v>-</v>
      </c>
      <c r="J33" s="28"/>
      <c r="K33" s="25" t="e">
        <f t="shared" ca="1" si="3"/>
        <v>#REF!</v>
      </c>
      <c r="L33" s="30"/>
      <c r="M33" s="30"/>
      <c r="N33" s="33" t="str">
        <f t="shared" si="4"/>
        <v>Veuillez saisir la durée de traitement ATB retrouvée</v>
      </c>
      <c r="O33" s="127"/>
      <c r="P33" s="30"/>
      <c r="Q33" s="30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</row>
    <row r="34" spans="1:44" ht="21" customHeight="1" x14ac:dyDescent="0.25">
      <c r="A34" s="24">
        <f>'Identification ES'!$C$5</f>
        <v>0</v>
      </c>
      <c r="B34" s="96" t="s">
        <v>23</v>
      </c>
      <c r="C34" s="40"/>
      <c r="D34" s="27"/>
      <c r="E34" s="28"/>
      <c r="F34" s="26" t="e">
        <f t="shared" ca="1" si="5"/>
        <v>#REF!</v>
      </c>
      <c r="G34" s="94"/>
      <c r="H34" s="25" t="str">
        <f t="shared" ca="1" si="1"/>
        <v>-</v>
      </c>
      <c r="I34" s="101" t="str">
        <f t="shared" ca="1" si="2"/>
        <v>-</v>
      </c>
      <c r="J34" s="28"/>
      <c r="K34" s="25" t="e">
        <f t="shared" ca="1" si="3"/>
        <v>#REF!</v>
      </c>
      <c r="L34" s="30"/>
      <c r="M34" s="30"/>
      <c r="N34" s="33" t="str">
        <f t="shared" si="4"/>
        <v>Veuillez saisir la durée de traitement ATB retrouvée</v>
      </c>
      <c r="O34" s="127"/>
      <c r="P34" s="30"/>
      <c r="Q34" s="30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</row>
    <row r="35" spans="1:44" ht="21" customHeight="1" x14ac:dyDescent="0.25">
      <c r="A35" s="24">
        <f>'Identification ES'!$C$5</f>
        <v>0</v>
      </c>
      <c r="B35" s="96" t="s">
        <v>24</v>
      </c>
      <c r="C35" s="40"/>
      <c r="D35" s="27"/>
      <c r="E35" s="28"/>
      <c r="F35" s="26" t="e">
        <f t="shared" ca="1" si="5"/>
        <v>#REF!</v>
      </c>
      <c r="G35" s="94"/>
      <c r="H35" s="25" t="str">
        <f t="shared" ca="1" si="1"/>
        <v>-</v>
      </c>
      <c r="I35" s="101" t="str">
        <f t="shared" ca="1" si="2"/>
        <v>-</v>
      </c>
      <c r="J35" s="28"/>
      <c r="K35" s="25" t="e">
        <f t="shared" ca="1" si="3"/>
        <v>#REF!</v>
      </c>
      <c r="L35" s="30"/>
      <c r="M35" s="30"/>
      <c r="N35" s="33" t="str">
        <f t="shared" si="4"/>
        <v>Veuillez saisir la durée de traitement ATB retrouvée</v>
      </c>
      <c r="O35" s="127"/>
      <c r="P35" s="30"/>
      <c r="Q35" s="30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</row>
    <row r="36" spans="1:44" ht="21" customHeight="1" x14ac:dyDescent="0.25">
      <c r="A36" s="24">
        <f>'Identification ES'!$C$5</f>
        <v>0</v>
      </c>
      <c r="B36" s="96" t="s">
        <v>25</v>
      </c>
      <c r="C36" s="40"/>
      <c r="D36" s="27"/>
      <c r="E36" s="28"/>
      <c r="F36" s="26" t="e">
        <f t="shared" ca="1" si="5"/>
        <v>#REF!</v>
      </c>
      <c r="G36" s="94"/>
      <c r="H36" s="25" t="str">
        <f t="shared" ca="1" si="1"/>
        <v>-</v>
      </c>
      <c r="I36" s="101" t="str">
        <f t="shared" ca="1" si="2"/>
        <v>-</v>
      </c>
      <c r="J36" s="28"/>
      <c r="K36" s="25" t="e">
        <f t="shared" ca="1" si="3"/>
        <v>#REF!</v>
      </c>
      <c r="L36" s="30"/>
      <c r="M36" s="30"/>
      <c r="N36" s="33" t="str">
        <f t="shared" si="4"/>
        <v>Veuillez saisir la durée de traitement ATB retrouvée</v>
      </c>
      <c r="O36" s="127"/>
      <c r="P36" s="30"/>
      <c r="Q36" s="30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</row>
    <row r="37" spans="1:44" ht="21" customHeight="1" x14ac:dyDescent="0.25">
      <c r="A37" s="24">
        <f>'Identification ES'!$C$5</f>
        <v>0</v>
      </c>
      <c r="B37" s="96" t="s">
        <v>26</v>
      </c>
      <c r="C37" s="40"/>
      <c r="D37" s="27"/>
      <c r="E37" s="28"/>
      <c r="F37" s="26" t="e">
        <f t="shared" ca="1" si="5"/>
        <v>#REF!</v>
      </c>
      <c r="G37" s="94"/>
      <c r="H37" s="25" t="str">
        <f t="shared" ca="1" si="1"/>
        <v>-</v>
      </c>
      <c r="I37" s="101" t="str">
        <f t="shared" ca="1" si="2"/>
        <v>-</v>
      </c>
      <c r="J37" s="28"/>
      <c r="K37" s="25" t="e">
        <f t="shared" ca="1" si="3"/>
        <v>#REF!</v>
      </c>
      <c r="L37" s="30"/>
      <c r="M37" s="30"/>
      <c r="N37" s="33" t="str">
        <f t="shared" si="4"/>
        <v>Veuillez saisir la durée de traitement ATB retrouvée</v>
      </c>
      <c r="O37" s="127"/>
      <c r="P37" s="30"/>
      <c r="Q37" s="30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</row>
    <row r="38" spans="1:44" ht="21" customHeight="1" x14ac:dyDescent="0.25">
      <c r="A38" s="24">
        <f>'Identification ES'!$C$5</f>
        <v>0</v>
      </c>
      <c r="B38" s="96" t="s">
        <v>27</v>
      </c>
      <c r="C38" s="40"/>
      <c r="D38" s="27"/>
      <c r="E38" s="28"/>
      <c r="F38" s="26" t="e">
        <f t="shared" ca="1" si="5"/>
        <v>#REF!</v>
      </c>
      <c r="G38" s="94"/>
      <c r="H38" s="25" t="str">
        <f t="shared" ca="1" si="1"/>
        <v>-</v>
      </c>
      <c r="I38" s="101" t="str">
        <f t="shared" ca="1" si="2"/>
        <v>-</v>
      </c>
      <c r="J38" s="28"/>
      <c r="K38" s="25" t="e">
        <f t="shared" ca="1" si="3"/>
        <v>#REF!</v>
      </c>
      <c r="L38" s="30"/>
      <c r="M38" s="30"/>
      <c r="N38" s="33" t="str">
        <f t="shared" si="4"/>
        <v>Veuillez saisir la durée de traitement ATB retrouvée</v>
      </c>
      <c r="O38" s="127"/>
      <c r="P38" s="30"/>
      <c r="Q38" s="30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</row>
    <row r="39" spans="1:44" ht="21" customHeight="1" x14ac:dyDescent="0.25">
      <c r="A39" s="24">
        <f>'Identification ES'!$C$5</f>
        <v>0</v>
      </c>
      <c r="B39" s="96" t="s">
        <v>28</v>
      </c>
      <c r="C39" s="40"/>
      <c r="D39" s="27"/>
      <c r="E39" s="28"/>
      <c r="F39" s="26" t="e">
        <f t="shared" ca="1" si="5"/>
        <v>#REF!</v>
      </c>
      <c r="G39" s="94"/>
      <c r="H39" s="25" t="str">
        <f t="shared" ca="1" si="1"/>
        <v>-</v>
      </c>
      <c r="I39" s="101" t="str">
        <f t="shared" ca="1" si="2"/>
        <v>-</v>
      </c>
      <c r="J39" s="28"/>
      <c r="K39" s="25" t="e">
        <f t="shared" ca="1" si="3"/>
        <v>#REF!</v>
      </c>
      <c r="L39" s="30"/>
      <c r="M39" s="30"/>
      <c r="N39" s="33" t="str">
        <f t="shared" si="4"/>
        <v>Veuillez saisir la durée de traitement ATB retrouvée</v>
      </c>
      <c r="O39" s="127"/>
      <c r="P39" s="30"/>
      <c r="Q39" s="30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</row>
    <row r="40" spans="1:44" ht="21" customHeight="1" x14ac:dyDescent="0.25">
      <c r="A40" s="24">
        <f>'Identification ES'!$C$5</f>
        <v>0</v>
      </c>
      <c r="B40" s="96" t="s">
        <v>29</v>
      </c>
      <c r="C40" s="40"/>
      <c r="D40" s="27"/>
      <c r="E40" s="28"/>
      <c r="F40" s="26" t="e">
        <f t="shared" ca="1" si="5"/>
        <v>#REF!</v>
      </c>
      <c r="G40" s="94"/>
      <c r="H40" s="25" t="str">
        <f t="shared" ca="1" si="1"/>
        <v>-</v>
      </c>
      <c r="I40" s="101" t="str">
        <f t="shared" ca="1" si="2"/>
        <v>-</v>
      </c>
      <c r="J40" s="28"/>
      <c r="K40" s="25" t="e">
        <f t="shared" ca="1" si="3"/>
        <v>#REF!</v>
      </c>
      <c r="L40" s="30"/>
      <c r="M40" s="30"/>
      <c r="N40" s="33" t="str">
        <f t="shared" si="4"/>
        <v>Veuillez saisir la durée de traitement ATB retrouvée</v>
      </c>
      <c r="O40" s="127"/>
      <c r="P40" s="30"/>
      <c r="Q40" s="30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</row>
    <row r="41" spans="1:44" ht="21" customHeight="1" x14ac:dyDescent="0.25">
      <c r="A41" s="24">
        <f>'Identification ES'!$C$5</f>
        <v>0</v>
      </c>
      <c r="B41" s="96" t="s">
        <v>30</v>
      </c>
      <c r="C41" s="40"/>
      <c r="D41" s="27"/>
      <c r="E41" s="28"/>
      <c r="F41" s="26" t="e">
        <f t="shared" ca="1" si="5"/>
        <v>#REF!</v>
      </c>
      <c r="G41" s="94"/>
      <c r="H41" s="25" t="str">
        <f t="shared" ca="1" si="1"/>
        <v>-</v>
      </c>
      <c r="I41" s="101" t="str">
        <f t="shared" ca="1" si="2"/>
        <v>-</v>
      </c>
      <c r="J41" s="28"/>
      <c r="K41" s="25" t="e">
        <f t="shared" ca="1" si="3"/>
        <v>#REF!</v>
      </c>
      <c r="L41" s="30"/>
      <c r="M41" s="30"/>
      <c r="N41" s="33" t="str">
        <f t="shared" si="4"/>
        <v>Veuillez saisir la durée de traitement ATB retrouvée</v>
      </c>
      <c r="O41" s="127"/>
      <c r="P41" s="30"/>
      <c r="Q41" s="30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</row>
    <row r="42" spans="1:44" ht="21" customHeight="1" x14ac:dyDescent="0.25">
      <c r="A42" s="24">
        <f>'Identification ES'!$C$5</f>
        <v>0</v>
      </c>
      <c r="B42" s="96" t="s">
        <v>31</v>
      </c>
      <c r="C42" s="40"/>
      <c r="D42" s="27"/>
      <c r="E42" s="28"/>
      <c r="F42" s="26" t="e">
        <f t="shared" ca="1" si="5"/>
        <v>#REF!</v>
      </c>
      <c r="G42" s="94"/>
      <c r="H42" s="25" t="str">
        <f t="shared" ca="1" si="1"/>
        <v>-</v>
      </c>
      <c r="I42" s="101" t="str">
        <f t="shared" ca="1" si="2"/>
        <v>-</v>
      </c>
      <c r="J42" s="28"/>
      <c r="K42" s="25" t="e">
        <f t="shared" ca="1" si="3"/>
        <v>#REF!</v>
      </c>
      <c r="L42" s="30"/>
      <c r="M42" s="30"/>
      <c r="N42" s="33" t="str">
        <f t="shared" si="4"/>
        <v>Veuillez saisir la durée de traitement ATB retrouvée</v>
      </c>
      <c r="O42" s="127"/>
      <c r="P42" s="30"/>
      <c r="Q42" s="30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</row>
    <row r="43" spans="1:44" ht="21" customHeight="1" x14ac:dyDescent="0.25">
      <c r="A43" s="24">
        <f>'Identification ES'!$C$5</f>
        <v>0</v>
      </c>
      <c r="B43" s="96" t="s">
        <v>32</v>
      </c>
      <c r="C43" s="40"/>
      <c r="D43" s="27"/>
      <c r="E43" s="28"/>
      <c r="F43" s="26" t="e">
        <f t="shared" ca="1" si="5"/>
        <v>#REF!</v>
      </c>
      <c r="G43" s="94"/>
      <c r="H43" s="25" t="str">
        <f t="shared" ca="1" si="1"/>
        <v>-</v>
      </c>
      <c r="I43" s="101" t="str">
        <f t="shared" ca="1" si="2"/>
        <v>-</v>
      </c>
      <c r="J43" s="28"/>
      <c r="K43" s="25" t="e">
        <f t="shared" ca="1" si="3"/>
        <v>#REF!</v>
      </c>
      <c r="L43" s="30"/>
      <c r="M43" s="30"/>
      <c r="N43" s="33" t="str">
        <f t="shared" si="4"/>
        <v>Veuillez saisir la durée de traitement ATB retrouvée</v>
      </c>
      <c r="O43" s="127"/>
      <c r="P43" s="30"/>
      <c r="Q43" s="30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</row>
    <row r="44" spans="1:44" ht="21" customHeight="1" x14ac:dyDescent="0.25">
      <c r="A44" s="24">
        <f>'Identification ES'!$C$5</f>
        <v>0</v>
      </c>
      <c r="B44" s="96" t="s">
        <v>33</v>
      </c>
      <c r="C44" s="40"/>
      <c r="D44" s="27"/>
      <c r="E44" s="28"/>
      <c r="F44" s="26" t="e">
        <f t="shared" ca="1" si="5"/>
        <v>#REF!</v>
      </c>
      <c r="G44" s="94"/>
      <c r="H44" s="25" t="str">
        <f t="shared" ca="1" si="1"/>
        <v>-</v>
      </c>
      <c r="I44" s="101" t="str">
        <f t="shared" ca="1" si="2"/>
        <v>-</v>
      </c>
      <c r="J44" s="28"/>
      <c r="K44" s="25" t="e">
        <f t="shared" ca="1" si="3"/>
        <v>#REF!</v>
      </c>
      <c r="L44" s="30"/>
      <c r="M44" s="30"/>
      <c r="N44" s="33" t="str">
        <f t="shared" si="4"/>
        <v>Veuillez saisir la durée de traitement ATB retrouvée</v>
      </c>
      <c r="O44" s="127"/>
      <c r="P44" s="30"/>
      <c r="Q44" s="30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</row>
    <row r="45" spans="1:44" ht="21" customHeight="1" x14ac:dyDescent="0.25">
      <c r="A45" s="24">
        <f>'Identification ES'!$C$5</f>
        <v>0</v>
      </c>
      <c r="B45" s="96" t="s">
        <v>34</v>
      </c>
      <c r="C45" s="40"/>
      <c r="D45" s="27"/>
      <c r="E45" s="28"/>
      <c r="F45" s="26" t="e">
        <f t="shared" ca="1" si="5"/>
        <v>#REF!</v>
      </c>
      <c r="G45" s="94"/>
      <c r="H45" s="25" t="str">
        <f t="shared" ca="1" si="1"/>
        <v>-</v>
      </c>
      <c r="I45" s="101" t="str">
        <f t="shared" ca="1" si="2"/>
        <v>-</v>
      </c>
      <c r="J45" s="28"/>
      <c r="K45" s="25" t="e">
        <f t="shared" ca="1" si="3"/>
        <v>#REF!</v>
      </c>
      <c r="L45" s="30"/>
      <c r="M45" s="30"/>
      <c r="N45" s="33" t="str">
        <f t="shared" si="4"/>
        <v>Veuillez saisir la durée de traitement ATB retrouvée</v>
      </c>
      <c r="O45" s="127"/>
      <c r="P45" s="30"/>
      <c r="Q45" s="30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</row>
    <row r="46" spans="1:44" ht="21" customHeight="1" x14ac:dyDescent="0.25">
      <c r="A46" s="24">
        <f>'Identification ES'!$C$5</f>
        <v>0</v>
      </c>
      <c r="B46" s="96" t="s">
        <v>35</v>
      </c>
      <c r="C46" s="40"/>
      <c r="D46" s="27"/>
      <c r="E46" s="28"/>
      <c r="F46" s="26" t="e">
        <f t="shared" ca="1" si="5"/>
        <v>#REF!</v>
      </c>
      <c r="G46" s="94"/>
      <c r="H46" s="25" t="str">
        <f t="shared" ca="1" si="1"/>
        <v>-</v>
      </c>
      <c r="I46" s="101" t="str">
        <f t="shared" ca="1" si="2"/>
        <v>-</v>
      </c>
      <c r="J46" s="28"/>
      <c r="K46" s="25" t="e">
        <f t="shared" ca="1" si="3"/>
        <v>#REF!</v>
      </c>
      <c r="L46" s="30"/>
      <c r="M46" s="30"/>
      <c r="N46" s="33" t="str">
        <f t="shared" si="4"/>
        <v>Veuillez saisir la durée de traitement ATB retrouvée</v>
      </c>
      <c r="O46" s="127"/>
      <c r="P46" s="30"/>
      <c r="Q46" s="30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</row>
    <row r="47" spans="1:44" ht="21" customHeight="1" x14ac:dyDescent="0.25">
      <c r="A47" s="24">
        <f>'Identification ES'!$C$5</f>
        <v>0</v>
      </c>
      <c r="B47" s="96" t="s">
        <v>36</v>
      </c>
      <c r="C47" s="40"/>
      <c r="D47" s="27"/>
      <c r="E47" s="28"/>
      <c r="F47" s="26" t="e">
        <f t="shared" ca="1" si="5"/>
        <v>#REF!</v>
      </c>
      <c r="G47" s="94"/>
      <c r="H47" s="25" t="str">
        <f t="shared" ca="1" si="1"/>
        <v>-</v>
      </c>
      <c r="I47" s="101" t="str">
        <f t="shared" ca="1" si="2"/>
        <v>-</v>
      </c>
      <c r="J47" s="28"/>
      <c r="K47" s="25" t="e">
        <f t="shared" ca="1" si="3"/>
        <v>#REF!</v>
      </c>
      <c r="L47" s="30"/>
      <c r="M47" s="30"/>
      <c r="N47" s="33" t="str">
        <f t="shared" si="4"/>
        <v>Veuillez saisir la durée de traitement ATB retrouvée</v>
      </c>
      <c r="O47" s="127"/>
      <c r="P47" s="30"/>
      <c r="Q47" s="30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</row>
    <row r="48" spans="1:44" ht="21" customHeight="1" x14ac:dyDescent="0.25">
      <c r="A48" s="24">
        <f>'Identification ES'!$C$5</f>
        <v>0</v>
      </c>
      <c r="B48" s="96" t="s">
        <v>37</v>
      </c>
      <c r="C48" s="40"/>
      <c r="D48" s="27"/>
      <c r="E48" s="28"/>
      <c r="F48" s="26" t="e">
        <f t="shared" ca="1" si="5"/>
        <v>#REF!</v>
      </c>
      <c r="G48" s="94"/>
      <c r="H48" s="25" t="str">
        <f t="shared" ca="1" si="1"/>
        <v>-</v>
      </c>
      <c r="I48" s="101" t="str">
        <f t="shared" ca="1" si="2"/>
        <v>-</v>
      </c>
      <c r="J48" s="28"/>
      <c r="K48" s="25" t="e">
        <f t="shared" ca="1" si="3"/>
        <v>#REF!</v>
      </c>
      <c r="L48" s="30"/>
      <c r="M48" s="30"/>
      <c r="N48" s="33" t="str">
        <f t="shared" si="4"/>
        <v>Veuillez saisir la durée de traitement ATB retrouvée</v>
      </c>
      <c r="O48" s="127"/>
      <c r="P48" s="30"/>
      <c r="Q48" s="30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</row>
    <row r="49" spans="1:44" ht="21" customHeight="1" x14ac:dyDescent="0.25">
      <c r="A49" s="24">
        <f>'Identification ES'!$C$5</f>
        <v>0</v>
      </c>
      <c r="B49" s="96" t="s">
        <v>38</v>
      </c>
      <c r="C49" s="40"/>
      <c r="D49" s="27"/>
      <c r="E49" s="28"/>
      <c r="F49" s="26" t="e">
        <f t="shared" ca="1" si="5"/>
        <v>#REF!</v>
      </c>
      <c r="G49" s="94"/>
      <c r="H49" s="25" t="str">
        <f t="shared" ca="1" si="1"/>
        <v>-</v>
      </c>
      <c r="I49" s="101" t="str">
        <f t="shared" ca="1" si="2"/>
        <v>-</v>
      </c>
      <c r="J49" s="28"/>
      <c r="K49" s="25" t="e">
        <f t="shared" ca="1" si="3"/>
        <v>#REF!</v>
      </c>
      <c r="L49" s="30"/>
      <c r="M49" s="30"/>
      <c r="N49" s="33" t="str">
        <f t="shared" si="4"/>
        <v>Veuillez saisir la durée de traitement ATB retrouvée</v>
      </c>
      <c r="O49" s="127"/>
      <c r="P49" s="30"/>
      <c r="Q49" s="30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</row>
    <row r="50" spans="1:44" ht="21" customHeight="1" x14ac:dyDescent="0.25">
      <c r="A50" s="24">
        <f>'Identification ES'!$C$5</f>
        <v>0</v>
      </c>
      <c r="B50" s="96" t="s">
        <v>39</v>
      </c>
      <c r="C50" s="40"/>
      <c r="D50" s="27"/>
      <c r="E50" s="28"/>
      <c r="F50" s="26" t="e">
        <f t="shared" ca="1" si="5"/>
        <v>#REF!</v>
      </c>
      <c r="G50" s="94"/>
      <c r="H50" s="25" t="str">
        <f t="shared" ca="1" si="1"/>
        <v>-</v>
      </c>
      <c r="I50" s="101" t="str">
        <f t="shared" ca="1" si="2"/>
        <v>-</v>
      </c>
      <c r="J50" s="28"/>
      <c r="K50" s="25" t="e">
        <f t="shared" ca="1" si="3"/>
        <v>#REF!</v>
      </c>
      <c r="L50" s="30"/>
      <c r="M50" s="30"/>
      <c r="N50" s="33" t="str">
        <f t="shared" si="4"/>
        <v>Veuillez saisir la durée de traitement ATB retrouvée</v>
      </c>
      <c r="O50" s="127"/>
      <c r="P50" s="30"/>
      <c r="Q50" s="30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</row>
    <row r="51" spans="1:44" ht="21" customHeight="1" x14ac:dyDescent="0.25">
      <c r="A51" s="24">
        <f>'Identification ES'!$C$5</f>
        <v>0</v>
      </c>
      <c r="B51" s="96" t="s">
        <v>40</v>
      </c>
      <c r="C51" s="40"/>
      <c r="D51" s="27"/>
      <c r="E51" s="28"/>
      <c r="F51" s="26" t="e">
        <f t="shared" ca="1" si="5"/>
        <v>#REF!</v>
      </c>
      <c r="G51" s="94"/>
      <c r="H51" s="25" t="str">
        <f t="shared" ca="1" si="1"/>
        <v>-</v>
      </c>
      <c r="I51" s="101" t="str">
        <f t="shared" ca="1" si="2"/>
        <v>-</v>
      </c>
      <c r="J51" s="28"/>
      <c r="K51" s="25" t="e">
        <f t="shared" ca="1" si="3"/>
        <v>#REF!</v>
      </c>
      <c r="L51" s="30"/>
      <c r="M51" s="30"/>
      <c r="N51" s="33" t="str">
        <f t="shared" si="4"/>
        <v>Veuillez saisir la durée de traitement ATB retrouvée</v>
      </c>
      <c r="O51" s="127"/>
      <c r="P51" s="30"/>
      <c r="Q51" s="30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</row>
    <row r="52" spans="1:44" ht="21" customHeight="1" x14ac:dyDescent="0.25">
      <c r="A52" s="24">
        <f>'Identification ES'!$C$5</f>
        <v>0</v>
      </c>
      <c r="B52" s="96" t="s">
        <v>41</v>
      </c>
      <c r="C52" s="40"/>
      <c r="D52" s="27"/>
      <c r="E52" s="28"/>
      <c r="F52" s="26" t="e">
        <f t="shared" ca="1" si="5"/>
        <v>#REF!</v>
      </c>
      <c r="G52" s="94"/>
      <c r="H52" s="25" t="str">
        <f t="shared" ca="1" si="1"/>
        <v>-</v>
      </c>
      <c r="I52" s="101" t="str">
        <f t="shared" ca="1" si="2"/>
        <v>-</v>
      </c>
      <c r="J52" s="28"/>
      <c r="K52" s="25" t="e">
        <f t="shared" ca="1" si="3"/>
        <v>#REF!</v>
      </c>
      <c r="L52" s="30"/>
      <c r="M52" s="30"/>
      <c r="N52" s="33" t="str">
        <f t="shared" si="4"/>
        <v>Veuillez saisir la durée de traitement ATB retrouvée</v>
      </c>
      <c r="O52" s="127"/>
      <c r="P52" s="30"/>
      <c r="Q52" s="30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</row>
    <row r="53" spans="1:44" ht="21" customHeight="1" x14ac:dyDescent="0.25">
      <c r="A53" s="24">
        <f>'Identification ES'!$C$5</f>
        <v>0</v>
      </c>
      <c r="B53" s="96" t="s">
        <v>42</v>
      </c>
      <c r="C53" s="40"/>
      <c r="D53" s="27"/>
      <c r="E53" s="28"/>
      <c r="F53" s="26" t="e">
        <f t="shared" ca="1" si="5"/>
        <v>#REF!</v>
      </c>
      <c r="G53" s="94"/>
      <c r="H53" s="25" t="str">
        <f t="shared" ca="1" si="1"/>
        <v>-</v>
      </c>
      <c r="I53" s="101" t="str">
        <f t="shared" ca="1" si="2"/>
        <v>-</v>
      </c>
      <c r="J53" s="28"/>
      <c r="K53" s="25" t="e">
        <f t="shared" ca="1" si="3"/>
        <v>#REF!</v>
      </c>
      <c r="L53" s="30"/>
      <c r="M53" s="30"/>
      <c r="N53" s="33" t="str">
        <f t="shared" si="4"/>
        <v>Veuillez saisir la durée de traitement ATB retrouvée</v>
      </c>
      <c r="O53" s="127"/>
      <c r="P53" s="30"/>
      <c r="Q53" s="30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</row>
    <row r="54" spans="1:44" ht="21" customHeight="1" x14ac:dyDescent="0.25">
      <c r="A54" s="24">
        <f>'Identification ES'!$C$5</f>
        <v>0</v>
      </c>
      <c r="B54" s="96" t="s">
        <v>43</v>
      </c>
      <c r="C54" s="40"/>
      <c r="D54" s="27"/>
      <c r="E54" s="28"/>
      <c r="F54" s="26" t="e">
        <f t="shared" ca="1" si="5"/>
        <v>#REF!</v>
      </c>
      <c r="G54" s="94"/>
      <c r="H54" s="25" t="str">
        <f t="shared" ca="1" si="1"/>
        <v>-</v>
      </c>
      <c r="I54" s="101" t="str">
        <f t="shared" ca="1" si="2"/>
        <v>-</v>
      </c>
      <c r="J54" s="28"/>
      <c r="K54" s="25" t="e">
        <f t="shared" ca="1" si="3"/>
        <v>#REF!</v>
      </c>
      <c r="L54" s="30"/>
      <c r="M54" s="30"/>
      <c r="N54" s="33" t="str">
        <f t="shared" si="4"/>
        <v>Veuillez saisir la durée de traitement ATB retrouvée</v>
      </c>
      <c r="O54" s="127"/>
      <c r="P54" s="30"/>
      <c r="Q54" s="30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</row>
    <row r="55" spans="1:44" ht="21" customHeight="1" x14ac:dyDescent="0.25">
      <c r="A55" s="24">
        <f>'Identification ES'!$C$5</f>
        <v>0</v>
      </c>
      <c r="B55" s="96" t="s">
        <v>44</v>
      </c>
      <c r="C55" s="40"/>
      <c r="D55" s="27"/>
      <c r="E55" s="28"/>
      <c r="F55" s="26" t="e">
        <f t="shared" ca="1" si="5"/>
        <v>#REF!</v>
      </c>
      <c r="G55" s="94"/>
      <c r="H55" s="25" t="str">
        <f t="shared" ca="1" si="1"/>
        <v>-</v>
      </c>
      <c r="I55" s="101" t="str">
        <f t="shared" ca="1" si="2"/>
        <v>-</v>
      </c>
      <c r="J55" s="28"/>
      <c r="K55" s="25" t="e">
        <f t="shared" ca="1" si="3"/>
        <v>#REF!</v>
      </c>
      <c r="L55" s="30"/>
      <c r="M55" s="30"/>
      <c r="N55" s="33" t="str">
        <f t="shared" si="4"/>
        <v>Veuillez saisir la durée de traitement ATB retrouvée</v>
      </c>
      <c r="O55" s="127"/>
      <c r="P55" s="30"/>
      <c r="Q55" s="30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</row>
    <row r="56" spans="1:44" ht="21" customHeight="1" x14ac:dyDescent="0.25">
      <c r="A56" s="24">
        <f>'Identification ES'!$C$5</f>
        <v>0</v>
      </c>
      <c r="B56" s="96" t="s">
        <v>45</v>
      </c>
      <c r="C56" s="40"/>
      <c r="D56" s="27"/>
      <c r="E56" s="28"/>
      <c r="F56" s="26" t="e">
        <f t="shared" ca="1" si="5"/>
        <v>#REF!</v>
      </c>
      <c r="G56" s="94"/>
      <c r="H56" s="25" t="str">
        <f t="shared" ca="1" si="1"/>
        <v>-</v>
      </c>
      <c r="I56" s="101" t="str">
        <f t="shared" ca="1" si="2"/>
        <v>-</v>
      </c>
      <c r="J56" s="28"/>
      <c r="K56" s="25" t="e">
        <f t="shared" ca="1" si="3"/>
        <v>#REF!</v>
      </c>
      <c r="L56" s="30"/>
      <c r="M56" s="30"/>
      <c r="N56" s="33" t="str">
        <f t="shared" si="4"/>
        <v>Veuillez saisir la durée de traitement ATB retrouvée</v>
      </c>
      <c r="O56" s="127"/>
      <c r="P56" s="30"/>
      <c r="Q56" s="30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</row>
    <row r="57" spans="1:44" ht="21" customHeight="1" x14ac:dyDescent="0.25">
      <c r="A57" s="24">
        <f>'Identification ES'!$C$5</f>
        <v>0</v>
      </c>
      <c r="B57" s="96" t="s">
        <v>46</v>
      </c>
      <c r="C57" s="40"/>
      <c r="D57" s="27"/>
      <c r="E57" s="28"/>
      <c r="F57" s="26" t="e">
        <f t="shared" ca="1" si="5"/>
        <v>#REF!</v>
      </c>
      <c r="G57" s="94"/>
      <c r="H57" s="25" t="str">
        <f t="shared" ca="1" si="1"/>
        <v>-</v>
      </c>
      <c r="I57" s="101" t="str">
        <f t="shared" ca="1" si="2"/>
        <v>-</v>
      </c>
      <c r="J57" s="28"/>
      <c r="K57" s="25" t="e">
        <f t="shared" ca="1" si="3"/>
        <v>#REF!</v>
      </c>
      <c r="L57" s="30"/>
      <c r="M57" s="30"/>
      <c r="N57" s="33" t="str">
        <f t="shared" si="4"/>
        <v>Veuillez saisir la durée de traitement ATB retrouvée</v>
      </c>
      <c r="O57" s="127"/>
      <c r="P57" s="30"/>
      <c r="Q57" s="30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</row>
    <row r="58" spans="1:44" ht="21" customHeight="1" x14ac:dyDescent="0.25">
      <c r="A58" s="24">
        <f>'Identification ES'!$C$5</f>
        <v>0</v>
      </c>
      <c r="B58" s="96" t="s">
        <v>47</v>
      </c>
      <c r="C58" s="40"/>
      <c r="D58" s="27"/>
      <c r="E58" s="28"/>
      <c r="F58" s="26" t="e">
        <f t="shared" ca="1" si="5"/>
        <v>#REF!</v>
      </c>
      <c r="G58" s="94"/>
      <c r="H58" s="25" t="str">
        <f t="shared" ca="1" si="1"/>
        <v>-</v>
      </c>
      <c r="I58" s="101" t="str">
        <f t="shared" ca="1" si="2"/>
        <v>-</v>
      </c>
      <c r="J58" s="28"/>
      <c r="K58" s="25" t="e">
        <f t="shared" ca="1" si="3"/>
        <v>#REF!</v>
      </c>
      <c r="L58" s="30"/>
      <c r="M58" s="30"/>
      <c r="N58" s="33" t="str">
        <f t="shared" si="4"/>
        <v>Veuillez saisir la durée de traitement ATB retrouvée</v>
      </c>
      <c r="O58" s="127"/>
      <c r="P58" s="30"/>
      <c r="Q58" s="30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</row>
    <row r="59" spans="1:44" ht="21" customHeight="1" x14ac:dyDescent="0.25">
      <c r="A59" s="24">
        <f>'Identification ES'!$C$5</f>
        <v>0</v>
      </c>
      <c r="B59" s="96" t="s">
        <v>48</v>
      </c>
      <c r="C59" s="40"/>
      <c r="D59" s="27"/>
      <c r="E59" s="28"/>
      <c r="F59" s="26" t="e">
        <f t="shared" ca="1" si="5"/>
        <v>#REF!</v>
      </c>
      <c r="G59" s="94"/>
      <c r="H59" s="25" t="str">
        <f t="shared" ca="1" si="1"/>
        <v>-</v>
      </c>
      <c r="I59" s="101" t="str">
        <f t="shared" ca="1" si="2"/>
        <v>-</v>
      </c>
      <c r="J59" s="28"/>
      <c r="K59" s="25" t="e">
        <f t="shared" ca="1" si="3"/>
        <v>#REF!</v>
      </c>
      <c r="L59" s="30"/>
      <c r="M59" s="30"/>
      <c r="N59" s="33" t="str">
        <f t="shared" si="4"/>
        <v>Veuillez saisir la durée de traitement ATB retrouvée</v>
      </c>
      <c r="O59" s="127"/>
      <c r="P59" s="30"/>
      <c r="Q59" s="3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</row>
    <row r="60" spans="1:44" ht="21" customHeight="1" x14ac:dyDescent="0.25">
      <c r="A60" s="24">
        <f>'Identification ES'!$C$5</f>
        <v>0</v>
      </c>
      <c r="B60" s="96" t="s">
        <v>49</v>
      </c>
      <c r="C60" s="40"/>
      <c r="D60" s="27"/>
      <c r="E60" s="28"/>
      <c r="F60" s="26" t="e">
        <f t="shared" ca="1" si="5"/>
        <v>#REF!</v>
      </c>
      <c r="G60" s="94"/>
      <c r="H60" s="25" t="str">
        <f t="shared" ca="1" si="1"/>
        <v>-</v>
      </c>
      <c r="I60" s="101" t="str">
        <f t="shared" ca="1" si="2"/>
        <v>-</v>
      </c>
      <c r="J60" s="28"/>
      <c r="K60" s="25" t="e">
        <f t="shared" ca="1" si="3"/>
        <v>#REF!</v>
      </c>
      <c r="L60" s="30"/>
      <c r="M60" s="30"/>
      <c r="N60" s="33" t="str">
        <f t="shared" si="4"/>
        <v>Veuillez saisir la durée de traitement ATB retrouvée</v>
      </c>
      <c r="O60" s="127"/>
      <c r="P60" s="30"/>
      <c r="Q60" s="3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</row>
    <row r="61" spans="1:44" ht="21" customHeight="1" x14ac:dyDescent="0.25">
      <c r="A61" s="24">
        <f>'Identification ES'!$C$5</f>
        <v>0</v>
      </c>
      <c r="B61" s="96" t="s">
        <v>50</v>
      </c>
      <c r="C61" s="40"/>
      <c r="D61" s="27"/>
      <c r="E61" s="28"/>
      <c r="F61" s="26" t="e">
        <f t="shared" ca="1" si="5"/>
        <v>#REF!</v>
      </c>
      <c r="G61" s="94"/>
      <c r="H61" s="25" t="str">
        <f t="shared" ca="1" si="1"/>
        <v>-</v>
      </c>
      <c r="I61" s="101" t="str">
        <f t="shared" ca="1" si="2"/>
        <v>-</v>
      </c>
      <c r="J61" s="28"/>
      <c r="K61" s="25" t="e">
        <f t="shared" ca="1" si="3"/>
        <v>#REF!</v>
      </c>
      <c r="L61" s="30"/>
      <c r="M61" s="30"/>
      <c r="N61" s="33" t="str">
        <f t="shared" si="4"/>
        <v>Veuillez saisir la durée de traitement ATB retrouvée</v>
      </c>
      <c r="O61" s="127"/>
      <c r="P61" s="30"/>
      <c r="Q61" s="3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</row>
    <row r="62" spans="1:44" ht="21" customHeight="1" x14ac:dyDescent="0.25">
      <c r="A62" s="24">
        <f>'Identification ES'!$C$5</f>
        <v>0</v>
      </c>
      <c r="B62" s="96" t="s">
        <v>69</v>
      </c>
      <c r="C62" s="40"/>
      <c r="D62" s="27"/>
      <c r="E62" s="28"/>
      <c r="F62" s="26" t="e">
        <f t="shared" ca="1" si="5"/>
        <v>#REF!</v>
      </c>
      <c r="G62" s="94"/>
      <c r="H62" s="25" t="str">
        <f t="shared" ca="1" si="1"/>
        <v>-</v>
      </c>
      <c r="I62" s="101" t="str">
        <f t="shared" ca="1" si="2"/>
        <v>-</v>
      </c>
      <c r="J62" s="28"/>
      <c r="K62" s="25" t="e">
        <f t="shared" ca="1" si="3"/>
        <v>#REF!</v>
      </c>
      <c r="L62" s="30"/>
      <c r="M62" s="30"/>
      <c r="N62" s="33" t="str">
        <f t="shared" si="4"/>
        <v>Veuillez saisir la durée de traitement ATB retrouvée</v>
      </c>
      <c r="O62" s="127"/>
      <c r="P62" s="30"/>
      <c r="Q62" s="3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</row>
    <row r="63" spans="1:44" ht="21" customHeight="1" x14ac:dyDescent="0.25">
      <c r="A63" s="24">
        <f>'Identification ES'!$C$5</f>
        <v>0</v>
      </c>
      <c r="B63" s="96" t="s">
        <v>70</v>
      </c>
      <c r="C63" s="40"/>
      <c r="D63" s="27"/>
      <c r="E63" s="28"/>
      <c r="F63" s="26" t="e">
        <f t="shared" ca="1" si="5"/>
        <v>#REF!</v>
      </c>
      <c r="G63" s="94"/>
      <c r="H63" s="25" t="str">
        <f t="shared" ca="1" si="1"/>
        <v>-</v>
      </c>
      <c r="I63" s="101" t="str">
        <f t="shared" ca="1" si="2"/>
        <v>-</v>
      </c>
      <c r="J63" s="28"/>
      <c r="K63" s="25" t="e">
        <f t="shared" ca="1" si="3"/>
        <v>#REF!</v>
      </c>
      <c r="L63" s="30"/>
      <c r="M63" s="30"/>
      <c r="N63" s="33" t="str">
        <f t="shared" si="4"/>
        <v>Veuillez saisir la durée de traitement ATB retrouvée</v>
      </c>
      <c r="O63" s="127"/>
      <c r="P63" s="30"/>
      <c r="Q63" s="3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</row>
    <row r="64" spans="1:44" ht="21" customHeight="1" x14ac:dyDescent="0.25">
      <c r="A64" s="24">
        <f>'Identification ES'!$C$5</f>
        <v>0</v>
      </c>
      <c r="B64" s="96" t="s">
        <v>71</v>
      </c>
      <c r="C64" s="40"/>
      <c r="D64" s="27"/>
      <c r="E64" s="28"/>
      <c r="F64" s="26" t="e">
        <f t="shared" ca="1" si="5"/>
        <v>#REF!</v>
      </c>
      <c r="G64" s="94"/>
      <c r="H64" s="25" t="str">
        <f t="shared" ca="1" si="1"/>
        <v>-</v>
      </c>
      <c r="I64" s="101" t="str">
        <f t="shared" ca="1" si="2"/>
        <v>-</v>
      </c>
      <c r="J64" s="28"/>
      <c r="K64" s="25" t="e">
        <f t="shared" ca="1" si="3"/>
        <v>#REF!</v>
      </c>
      <c r="L64" s="30"/>
      <c r="M64" s="30"/>
      <c r="N64" s="33" t="str">
        <f t="shared" si="4"/>
        <v>Veuillez saisir la durée de traitement ATB retrouvée</v>
      </c>
      <c r="O64" s="127"/>
      <c r="P64" s="30"/>
      <c r="Q64" s="30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</row>
    <row r="65" spans="1:44" ht="21" customHeight="1" x14ac:dyDescent="0.25">
      <c r="A65" s="24">
        <f>'Identification ES'!$C$5</f>
        <v>0</v>
      </c>
      <c r="B65" s="96" t="s">
        <v>72</v>
      </c>
      <c r="C65" s="40"/>
      <c r="D65" s="27"/>
      <c r="E65" s="28"/>
      <c r="F65" s="26" t="e">
        <f t="shared" ca="1" si="5"/>
        <v>#REF!</v>
      </c>
      <c r="G65" s="94"/>
      <c r="H65" s="25" t="str">
        <f t="shared" ca="1" si="1"/>
        <v>-</v>
      </c>
      <c r="I65" s="101" t="str">
        <f t="shared" ca="1" si="2"/>
        <v>-</v>
      </c>
      <c r="J65" s="28"/>
      <c r="K65" s="25" t="e">
        <f t="shared" ca="1" si="3"/>
        <v>#REF!</v>
      </c>
      <c r="L65" s="30"/>
      <c r="M65" s="30"/>
      <c r="N65" s="33" t="str">
        <f t="shared" si="4"/>
        <v>Veuillez saisir la durée de traitement ATB retrouvée</v>
      </c>
      <c r="O65" s="127"/>
      <c r="P65" s="30"/>
      <c r="Q65" s="30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</row>
    <row r="66" spans="1:44" ht="21" customHeight="1" x14ac:dyDescent="0.25">
      <c r="A66" s="24">
        <f>'Identification ES'!$C$5</f>
        <v>0</v>
      </c>
      <c r="B66" s="96" t="s">
        <v>73</v>
      </c>
      <c r="C66" s="40"/>
      <c r="D66" s="27"/>
      <c r="E66" s="28"/>
      <c r="F66" s="26" t="e">
        <f t="shared" ca="1" si="5"/>
        <v>#REF!</v>
      </c>
      <c r="G66" s="94"/>
      <c r="H66" s="25" t="str">
        <f t="shared" ca="1" si="1"/>
        <v>-</v>
      </c>
      <c r="I66" s="101" t="str">
        <f t="shared" ca="1" si="2"/>
        <v>-</v>
      </c>
      <c r="J66" s="28"/>
      <c r="K66" s="25" t="e">
        <f t="shared" ca="1" si="3"/>
        <v>#REF!</v>
      </c>
      <c r="L66" s="30"/>
      <c r="M66" s="30"/>
      <c r="N66" s="33" t="str">
        <f t="shared" si="4"/>
        <v>Veuillez saisir la durée de traitement ATB retrouvée</v>
      </c>
      <c r="O66" s="127"/>
      <c r="P66" s="30"/>
      <c r="Q66" s="30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</row>
    <row r="67" spans="1:44" ht="21" customHeight="1" x14ac:dyDescent="0.25">
      <c r="A67" s="24">
        <f>'Identification ES'!$C$5</f>
        <v>0</v>
      </c>
      <c r="B67" s="96" t="s">
        <v>74</v>
      </c>
      <c r="C67" s="40"/>
      <c r="D67" s="27"/>
      <c r="E67" s="28"/>
      <c r="F67" s="26" t="e">
        <f t="shared" ca="1" si="5"/>
        <v>#REF!</v>
      </c>
      <c r="G67" s="94"/>
      <c r="H67" s="25" t="str">
        <f t="shared" ca="1" si="1"/>
        <v>-</v>
      </c>
      <c r="I67" s="101" t="str">
        <f t="shared" ca="1" si="2"/>
        <v>-</v>
      </c>
      <c r="J67" s="28"/>
      <c r="K67" s="25" t="e">
        <f t="shared" ca="1" si="3"/>
        <v>#REF!</v>
      </c>
      <c r="L67" s="30"/>
      <c r="M67" s="30"/>
      <c r="N67" s="33" t="str">
        <f t="shared" si="4"/>
        <v>Veuillez saisir la durée de traitement ATB retrouvée</v>
      </c>
      <c r="O67" s="127"/>
      <c r="P67" s="30"/>
      <c r="Q67" s="30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</row>
    <row r="68" spans="1:44" ht="21" customHeight="1" x14ac:dyDescent="0.25">
      <c r="A68" s="24">
        <f>'Identification ES'!$C$5</f>
        <v>0</v>
      </c>
      <c r="B68" s="96" t="s">
        <v>75</v>
      </c>
      <c r="C68" s="40"/>
      <c r="D68" s="27"/>
      <c r="E68" s="28"/>
      <c r="F68" s="26" t="e">
        <f t="shared" ca="1" si="5"/>
        <v>#REF!</v>
      </c>
      <c r="G68" s="94"/>
      <c r="H68" s="25" t="str">
        <f t="shared" ca="1" si="1"/>
        <v>-</v>
      </c>
      <c r="I68" s="101" t="str">
        <f t="shared" ca="1" si="2"/>
        <v>-</v>
      </c>
      <c r="J68" s="28"/>
      <c r="K68" s="25" t="e">
        <f t="shared" ca="1" si="3"/>
        <v>#REF!</v>
      </c>
      <c r="L68" s="30"/>
      <c r="M68" s="30"/>
      <c r="N68" s="33" t="str">
        <f t="shared" si="4"/>
        <v>Veuillez saisir la durée de traitement ATB retrouvée</v>
      </c>
      <c r="O68" s="127"/>
      <c r="P68" s="30"/>
      <c r="Q68" s="30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</row>
    <row r="69" spans="1:44" ht="21" customHeight="1" x14ac:dyDescent="0.25">
      <c r="A69" s="24">
        <f>'Identification ES'!$C$5</f>
        <v>0</v>
      </c>
      <c r="B69" s="96" t="s">
        <v>76</v>
      </c>
      <c r="C69" s="40"/>
      <c r="D69" s="27"/>
      <c r="E69" s="28"/>
      <c r="F69" s="26" t="e">
        <f t="shared" ca="1" si="5"/>
        <v>#REF!</v>
      </c>
      <c r="G69" s="94"/>
      <c r="H69" s="25" t="str">
        <f t="shared" ca="1" si="1"/>
        <v>-</v>
      </c>
      <c r="I69" s="101" t="str">
        <f t="shared" ca="1" si="2"/>
        <v>-</v>
      </c>
      <c r="J69" s="28"/>
      <c r="K69" s="25" t="e">
        <f t="shared" ca="1" si="3"/>
        <v>#REF!</v>
      </c>
      <c r="L69" s="30"/>
      <c r="M69" s="30"/>
      <c r="N69" s="33" t="str">
        <f t="shared" si="4"/>
        <v>Veuillez saisir la durée de traitement ATB retrouvée</v>
      </c>
      <c r="O69" s="127"/>
      <c r="P69" s="30"/>
      <c r="Q69" s="30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</row>
    <row r="70" spans="1:44" ht="21" customHeight="1" x14ac:dyDescent="0.25">
      <c r="A70" s="24">
        <f>'Identification ES'!$C$5</f>
        <v>0</v>
      </c>
      <c r="B70" s="96" t="s">
        <v>77</v>
      </c>
      <c r="C70" s="40"/>
      <c r="D70" s="27"/>
      <c r="E70" s="28"/>
      <c r="F70" s="26" t="e">
        <f t="shared" ca="1" si="5"/>
        <v>#REF!</v>
      </c>
      <c r="G70" s="94"/>
      <c r="H70" s="25" t="str">
        <f t="shared" ca="1" si="1"/>
        <v>-</v>
      </c>
      <c r="I70" s="101" t="str">
        <f t="shared" ca="1" si="2"/>
        <v>-</v>
      </c>
      <c r="J70" s="28"/>
      <c r="K70" s="25" t="e">
        <f t="shared" ca="1" si="3"/>
        <v>#REF!</v>
      </c>
      <c r="L70" s="30"/>
      <c r="M70" s="30"/>
      <c r="N70" s="33" t="str">
        <f t="shared" si="4"/>
        <v>Veuillez saisir la durée de traitement ATB retrouvée</v>
      </c>
      <c r="O70" s="127"/>
      <c r="P70" s="30"/>
      <c r="Q70" s="30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</row>
    <row r="71" spans="1:44" ht="21" customHeight="1" x14ac:dyDescent="0.25">
      <c r="A71" s="24">
        <f>'Identification ES'!$C$5</f>
        <v>0</v>
      </c>
      <c r="B71" s="96" t="s">
        <v>78</v>
      </c>
      <c r="C71" s="40"/>
      <c r="D71" s="27"/>
      <c r="E71" s="28"/>
      <c r="F71" s="26" t="e">
        <f t="shared" ca="1" si="5"/>
        <v>#REF!</v>
      </c>
      <c r="G71" s="94"/>
      <c r="H71" s="25" t="str">
        <f t="shared" ca="1" si="1"/>
        <v>-</v>
      </c>
      <c r="I71" s="101" t="str">
        <f t="shared" ca="1" si="2"/>
        <v>-</v>
      </c>
      <c r="J71" s="28"/>
      <c r="K71" s="25" t="e">
        <f t="shared" ca="1" si="3"/>
        <v>#REF!</v>
      </c>
      <c r="L71" s="30"/>
      <c r="M71" s="30"/>
      <c r="N71" s="33" t="str">
        <f t="shared" si="4"/>
        <v>Veuillez saisir la durée de traitement ATB retrouvée</v>
      </c>
      <c r="O71" s="127"/>
      <c r="P71" s="30"/>
      <c r="Q71" s="30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</row>
    <row r="72" spans="1:44" ht="21" customHeight="1" x14ac:dyDescent="0.25">
      <c r="A72" s="24">
        <f>'Identification ES'!$C$5</f>
        <v>0</v>
      </c>
      <c r="B72" s="96" t="s">
        <v>79</v>
      </c>
      <c r="C72" s="40"/>
      <c r="D72" s="27"/>
      <c r="E72" s="28"/>
      <c r="F72" s="26" t="e">
        <f t="shared" ca="1" si="5"/>
        <v>#REF!</v>
      </c>
      <c r="G72" s="94"/>
      <c r="H72" s="25" t="str">
        <f t="shared" ca="1" si="1"/>
        <v>-</v>
      </c>
      <c r="I72" s="101" t="str">
        <f t="shared" ca="1" si="2"/>
        <v>-</v>
      </c>
      <c r="J72" s="28"/>
      <c r="K72" s="25" t="e">
        <f t="shared" ca="1" si="3"/>
        <v>#REF!</v>
      </c>
      <c r="L72" s="30"/>
      <c r="M72" s="30"/>
      <c r="N72" s="33" t="str">
        <f t="shared" si="4"/>
        <v>Veuillez saisir la durée de traitement ATB retrouvée</v>
      </c>
      <c r="O72" s="127"/>
      <c r="P72" s="30"/>
      <c r="Q72" s="30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</row>
    <row r="73" spans="1:44" ht="21" customHeight="1" x14ac:dyDescent="0.25">
      <c r="A73" s="24">
        <f>'Identification ES'!$C$5</f>
        <v>0</v>
      </c>
      <c r="B73" s="96" t="s">
        <v>80</v>
      </c>
      <c r="C73" s="40"/>
      <c r="D73" s="27"/>
      <c r="E73" s="28"/>
      <c r="F73" s="26" t="e">
        <f t="shared" ca="1" si="5"/>
        <v>#REF!</v>
      </c>
      <c r="G73" s="94"/>
      <c r="H73" s="25" t="str">
        <f t="shared" ca="1" si="1"/>
        <v>-</v>
      </c>
      <c r="I73" s="101" t="str">
        <f t="shared" ca="1" si="2"/>
        <v>-</v>
      </c>
      <c r="J73" s="28"/>
      <c r="K73" s="25" t="e">
        <f t="shared" ca="1" si="3"/>
        <v>#REF!</v>
      </c>
      <c r="L73" s="30"/>
      <c r="M73" s="30"/>
      <c r="N73" s="33" t="str">
        <f t="shared" si="4"/>
        <v>Veuillez saisir la durée de traitement ATB retrouvée</v>
      </c>
      <c r="O73" s="127"/>
      <c r="P73" s="30"/>
      <c r="Q73" s="30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</row>
    <row r="74" spans="1:44" ht="21" customHeight="1" x14ac:dyDescent="0.25">
      <c r="A74" s="24">
        <f>'Identification ES'!$C$5</f>
        <v>0</v>
      </c>
      <c r="B74" s="96" t="s">
        <v>81</v>
      </c>
      <c r="C74" s="40"/>
      <c r="D74" s="27"/>
      <c r="E74" s="28"/>
      <c r="F74" s="26" t="e">
        <f t="shared" ca="1" si="5"/>
        <v>#REF!</v>
      </c>
      <c r="G74" s="94"/>
      <c r="H74" s="25" t="str">
        <f t="shared" ca="1" si="1"/>
        <v>-</v>
      </c>
      <c r="I74" s="101" t="str">
        <f t="shared" ca="1" si="2"/>
        <v>-</v>
      </c>
      <c r="J74" s="28"/>
      <c r="K74" s="25" t="e">
        <f t="shared" ca="1" si="3"/>
        <v>#REF!</v>
      </c>
      <c r="L74" s="30"/>
      <c r="M74" s="30"/>
      <c r="N74" s="33" t="str">
        <f t="shared" si="4"/>
        <v>Veuillez saisir la durée de traitement ATB retrouvée</v>
      </c>
      <c r="O74" s="127"/>
      <c r="P74" s="30"/>
      <c r="Q74" s="30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</row>
    <row r="75" spans="1:44" ht="21" customHeight="1" x14ac:dyDescent="0.25">
      <c r="A75" s="24">
        <f>'Identification ES'!$C$5</f>
        <v>0</v>
      </c>
      <c r="B75" s="96" t="s">
        <v>82</v>
      </c>
      <c r="C75" s="40"/>
      <c r="D75" s="27"/>
      <c r="E75" s="28"/>
      <c r="F75" s="26" t="e">
        <f t="shared" ca="1" si="5"/>
        <v>#REF!</v>
      </c>
      <c r="G75" s="94"/>
      <c r="H75" s="25" t="str">
        <f t="shared" ca="1" si="1"/>
        <v>-</v>
      </c>
      <c r="I75" s="101" t="str">
        <f t="shared" ca="1" si="2"/>
        <v>-</v>
      </c>
      <c r="J75" s="28"/>
      <c r="K75" s="25" t="e">
        <f t="shared" ca="1" si="3"/>
        <v>#REF!</v>
      </c>
      <c r="L75" s="30"/>
      <c r="M75" s="30"/>
      <c r="N75" s="33" t="str">
        <f t="shared" si="4"/>
        <v>Veuillez saisir la durée de traitement ATB retrouvée</v>
      </c>
      <c r="O75" s="127"/>
      <c r="P75" s="30"/>
      <c r="Q75" s="30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</row>
    <row r="76" spans="1:44" ht="21" customHeight="1" x14ac:dyDescent="0.25">
      <c r="A76" s="24">
        <f>'Identification ES'!$C$5</f>
        <v>0</v>
      </c>
      <c r="B76" s="96" t="s">
        <v>83</v>
      </c>
      <c r="C76" s="40"/>
      <c r="D76" s="27"/>
      <c r="E76" s="28"/>
      <c r="F76" s="26" t="e">
        <f t="shared" ca="1" si="5"/>
        <v>#REF!</v>
      </c>
      <c r="G76" s="94"/>
      <c r="H76" s="25" t="str">
        <f t="shared" ca="1" si="1"/>
        <v>-</v>
      </c>
      <c r="I76" s="101" t="str">
        <f t="shared" ca="1" si="2"/>
        <v>-</v>
      </c>
      <c r="J76" s="28"/>
      <c r="K76" s="25" t="e">
        <f t="shared" ca="1" si="3"/>
        <v>#REF!</v>
      </c>
      <c r="L76" s="30"/>
      <c r="M76" s="30"/>
      <c r="N76" s="33" t="str">
        <f t="shared" si="4"/>
        <v>Veuillez saisir la durée de traitement ATB retrouvée</v>
      </c>
      <c r="O76" s="127"/>
      <c r="P76" s="30"/>
      <c r="Q76" s="30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</row>
    <row r="77" spans="1:44" ht="21" customHeight="1" x14ac:dyDescent="0.25">
      <c r="A77" s="24">
        <f>'Identification ES'!$C$5</f>
        <v>0</v>
      </c>
      <c r="B77" s="96" t="s">
        <v>84</v>
      </c>
      <c r="C77" s="40"/>
      <c r="D77" s="27"/>
      <c r="E77" s="28"/>
      <c r="F77" s="26" t="e">
        <f t="shared" ca="1" si="5"/>
        <v>#REF!</v>
      </c>
      <c r="G77" s="94"/>
      <c r="H77" s="25" t="str">
        <f t="shared" ref="H77:H140" ca="1" si="6">IFERROR((G77-F77),"-")</f>
        <v>-</v>
      </c>
      <c r="I77" s="101" t="str">
        <f t="shared" ref="I77:I140" ca="1" si="7">IFERROR((ABS(H77/F77)),"-")</f>
        <v>-</v>
      </c>
      <c r="J77" s="28"/>
      <c r="K77" s="25" t="e">
        <f t="shared" ref="K77:K111" ca="1" si="8">IF(F77="NA","NA",IF(F77&lt;&gt;G77,"NON","OUI"))</f>
        <v>#REF!</v>
      </c>
      <c r="L77" s="30"/>
      <c r="M77" s="30"/>
      <c r="N77" s="33" t="str">
        <f t="shared" ref="N77:N140" si="9">IF(D77="Autre indication","Le patient ne respecte pas les critères d'inclusion",IF(D77="Indication non retrouvée","Antibiothérapie non justifiée",IF(E77="Autre indication (hors reco SPILF)","Le patient ne respecte pas les critères d'inclusion",IF(E77="Indication précise non retrouvée","Antibiothérapie non justifiée",IF(G77="","Veuillez saisir la durée de traitement ATB retrouvée",IF(K77="OUI","Antibiothérapie justifiée",IF(L77="OUI","Antibiothérapie justifiée","Antibiothérapie non justifiée")))))))</f>
        <v>Veuillez saisir la durée de traitement ATB retrouvée</v>
      </c>
      <c r="O77" s="127"/>
      <c r="P77" s="30"/>
      <c r="Q77" s="30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</row>
    <row r="78" spans="1:44" ht="21" customHeight="1" x14ac:dyDescent="0.25">
      <c r="A78" s="24">
        <f>'Identification ES'!$C$5</f>
        <v>0</v>
      </c>
      <c r="B78" s="96" t="s">
        <v>85</v>
      </c>
      <c r="C78" s="40"/>
      <c r="D78" s="27"/>
      <c r="E78" s="28"/>
      <c r="F78" s="26" t="e">
        <f t="shared" ca="1" si="5"/>
        <v>#REF!</v>
      </c>
      <c r="G78" s="94"/>
      <c r="H78" s="25" t="str">
        <f t="shared" ca="1" si="6"/>
        <v>-</v>
      </c>
      <c r="I78" s="101" t="str">
        <f t="shared" ca="1" si="7"/>
        <v>-</v>
      </c>
      <c r="J78" s="28"/>
      <c r="K78" s="25" t="e">
        <f t="shared" ca="1" si="8"/>
        <v>#REF!</v>
      </c>
      <c r="L78" s="30"/>
      <c r="M78" s="30"/>
      <c r="N78" s="33" t="str">
        <f t="shared" si="9"/>
        <v>Veuillez saisir la durée de traitement ATB retrouvée</v>
      </c>
      <c r="O78" s="127"/>
      <c r="P78" s="30"/>
      <c r="Q78" s="30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</row>
    <row r="79" spans="1:44" ht="21" customHeight="1" x14ac:dyDescent="0.25">
      <c r="A79" s="24">
        <f>'Identification ES'!$C$5</f>
        <v>0</v>
      </c>
      <c r="B79" s="96" t="s">
        <v>86</v>
      </c>
      <c r="C79" s="40"/>
      <c r="D79" s="27"/>
      <c r="E79" s="28"/>
      <c r="F79" s="26" t="e">
        <f t="shared" ca="1" si="5"/>
        <v>#REF!</v>
      </c>
      <c r="G79" s="94"/>
      <c r="H79" s="25" t="str">
        <f t="shared" ca="1" si="6"/>
        <v>-</v>
      </c>
      <c r="I79" s="101" t="str">
        <f t="shared" ca="1" si="7"/>
        <v>-</v>
      </c>
      <c r="J79" s="28"/>
      <c r="K79" s="25" t="e">
        <f t="shared" ca="1" si="8"/>
        <v>#REF!</v>
      </c>
      <c r="L79" s="30"/>
      <c r="M79" s="30"/>
      <c r="N79" s="33" t="str">
        <f t="shared" si="9"/>
        <v>Veuillez saisir la durée de traitement ATB retrouvée</v>
      </c>
      <c r="O79" s="127"/>
      <c r="P79" s="30"/>
      <c r="Q79" s="30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</row>
    <row r="80" spans="1:44" ht="21" customHeight="1" x14ac:dyDescent="0.25">
      <c r="A80" s="24">
        <f>'Identification ES'!$C$5</f>
        <v>0</v>
      </c>
      <c r="B80" s="96" t="s">
        <v>87</v>
      </c>
      <c r="C80" s="40"/>
      <c r="D80" s="27"/>
      <c r="E80" s="28"/>
      <c r="F80" s="26" t="e">
        <f t="shared" ca="1" si="5"/>
        <v>#REF!</v>
      </c>
      <c r="G80" s="94"/>
      <c r="H80" s="25" t="str">
        <f t="shared" ca="1" si="6"/>
        <v>-</v>
      </c>
      <c r="I80" s="101" t="str">
        <f t="shared" ca="1" si="7"/>
        <v>-</v>
      </c>
      <c r="J80" s="28"/>
      <c r="K80" s="25" t="e">
        <f t="shared" ca="1" si="8"/>
        <v>#REF!</v>
      </c>
      <c r="L80" s="30"/>
      <c r="M80" s="30"/>
      <c r="N80" s="33" t="str">
        <f t="shared" si="9"/>
        <v>Veuillez saisir la durée de traitement ATB retrouvée</v>
      </c>
      <c r="O80" s="127"/>
      <c r="P80" s="30"/>
      <c r="Q80" s="30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</row>
    <row r="81" spans="1:44" ht="21" customHeight="1" x14ac:dyDescent="0.25">
      <c r="A81" s="24">
        <f>'Identification ES'!$C$5</f>
        <v>0</v>
      </c>
      <c r="B81" s="96" t="s">
        <v>88</v>
      </c>
      <c r="C81" s="40"/>
      <c r="D81" s="27"/>
      <c r="E81" s="28"/>
      <c r="F81" s="26" t="e">
        <f t="shared" ref="F81:F111" ca="1" si="10">INDEX(OFFSET(INDIRECT(SUBSTITUTE(D81," ","_")),,1),MATCH(E81,INDIRECT(SUBSTITUTE(D81," ","_")),0))</f>
        <v>#REF!</v>
      </c>
      <c r="G81" s="94"/>
      <c r="H81" s="25" t="str">
        <f t="shared" ca="1" si="6"/>
        <v>-</v>
      </c>
      <c r="I81" s="101" t="str">
        <f t="shared" ca="1" si="7"/>
        <v>-</v>
      </c>
      <c r="J81" s="28"/>
      <c r="K81" s="25" t="e">
        <f t="shared" ca="1" si="8"/>
        <v>#REF!</v>
      </c>
      <c r="L81" s="30"/>
      <c r="M81" s="30"/>
      <c r="N81" s="33" t="str">
        <f t="shared" si="9"/>
        <v>Veuillez saisir la durée de traitement ATB retrouvée</v>
      </c>
      <c r="O81" s="127"/>
      <c r="P81" s="30"/>
      <c r="Q81" s="30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</row>
    <row r="82" spans="1:44" ht="21" customHeight="1" x14ac:dyDescent="0.25">
      <c r="A82" s="24">
        <f>'Identification ES'!$C$5</f>
        <v>0</v>
      </c>
      <c r="B82" s="96" t="s">
        <v>89</v>
      </c>
      <c r="C82" s="40"/>
      <c r="D82" s="27"/>
      <c r="E82" s="28"/>
      <c r="F82" s="26" t="e">
        <f t="shared" ca="1" si="10"/>
        <v>#REF!</v>
      </c>
      <c r="G82" s="94"/>
      <c r="H82" s="25" t="str">
        <f t="shared" ca="1" si="6"/>
        <v>-</v>
      </c>
      <c r="I82" s="101" t="str">
        <f t="shared" ca="1" si="7"/>
        <v>-</v>
      </c>
      <c r="J82" s="28"/>
      <c r="K82" s="25" t="e">
        <f t="shared" ca="1" si="8"/>
        <v>#REF!</v>
      </c>
      <c r="L82" s="30"/>
      <c r="M82" s="30"/>
      <c r="N82" s="33" t="str">
        <f t="shared" si="9"/>
        <v>Veuillez saisir la durée de traitement ATB retrouvée</v>
      </c>
      <c r="O82" s="127"/>
      <c r="P82" s="30"/>
      <c r="Q82" s="30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</row>
    <row r="83" spans="1:44" ht="21" customHeight="1" x14ac:dyDescent="0.25">
      <c r="A83" s="24">
        <f>'Identification ES'!$C$5</f>
        <v>0</v>
      </c>
      <c r="B83" s="96" t="s">
        <v>90</v>
      </c>
      <c r="C83" s="40"/>
      <c r="D83" s="27"/>
      <c r="E83" s="28"/>
      <c r="F83" s="26" t="e">
        <f t="shared" ca="1" si="10"/>
        <v>#REF!</v>
      </c>
      <c r="G83" s="94"/>
      <c r="H83" s="25" t="str">
        <f t="shared" ca="1" si="6"/>
        <v>-</v>
      </c>
      <c r="I83" s="101" t="str">
        <f t="shared" ca="1" si="7"/>
        <v>-</v>
      </c>
      <c r="J83" s="28"/>
      <c r="K83" s="25" t="e">
        <f t="shared" ca="1" si="8"/>
        <v>#REF!</v>
      </c>
      <c r="L83" s="30"/>
      <c r="M83" s="30"/>
      <c r="N83" s="33" t="str">
        <f t="shared" si="9"/>
        <v>Veuillez saisir la durée de traitement ATB retrouvée</v>
      </c>
      <c r="O83" s="127"/>
      <c r="P83" s="30"/>
      <c r="Q83" s="30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</row>
    <row r="84" spans="1:44" ht="21" customHeight="1" x14ac:dyDescent="0.25">
      <c r="A84" s="24">
        <f>'Identification ES'!$C$5</f>
        <v>0</v>
      </c>
      <c r="B84" s="96" t="s">
        <v>91</v>
      </c>
      <c r="C84" s="40"/>
      <c r="D84" s="27"/>
      <c r="E84" s="28"/>
      <c r="F84" s="26" t="e">
        <f t="shared" ca="1" si="10"/>
        <v>#REF!</v>
      </c>
      <c r="G84" s="94"/>
      <c r="H84" s="25" t="str">
        <f t="shared" ca="1" si="6"/>
        <v>-</v>
      </c>
      <c r="I84" s="101" t="str">
        <f t="shared" ca="1" si="7"/>
        <v>-</v>
      </c>
      <c r="J84" s="28"/>
      <c r="K84" s="25" t="e">
        <f t="shared" ca="1" si="8"/>
        <v>#REF!</v>
      </c>
      <c r="L84" s="30"/>
      <c r="M84" s="30"/>
      <c r="N84" s="33" t="str">
        <f t="shared" si="9"/>
        <v>Veuillez saisir la durée de traitement ATB retrouvée</v>
      </c>
      <c r="O84" s="127"/>
      <c r="P84" s="30"/>
      <c r="Q84" s="30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</row>
    <row r="85" spans="1:44" ht="21" customHeight="1" x14ac:dyDescent="0.25">
      <c r="A85" s="24">
        <f>'Identification ES'!$C$5</f>
        <v>0</v>
      </c>
      <c r="B85" s="96" t="s">
        <v>92</v>
      </c>
      <c r="C85" s="40"/>
      <c r="D85" s="27"/>
      <c r="E85" s="28"/>
      <c r="F85" s="26" t="e">
        <f t="shared" ca="1" si="10"/>
        <v>#REF!</v>
      </c>
      <c r="G85" s="94"/>
      <c r="H85" s="25" t="str">
        <f t="shared" ca="1" si="6"/>
        <v>-</v>
      </c>
      <c r="I85" s="101" t="str">
        <f t="shared" ca="1" si="7"/>
        <v>-</v>
      </c>
      <c r="J85" s="28"/>
      <c r="K85" s="25" t="e">
        <f t="shared" ca="1" si="8"/>
        <v>#REF!</v>
      </c>
      <c r="L85" s="30"/>
      <c r="M85" s="30"/>
      <c r="N85" s="33" t="str">
        <f t="shared" si="9"/>
        <v>Veuillez saisir la durée de traitement ATB retrouvée</v>
      </c>
      <c r="O85" s="127"/>
      <c r="P85" s="30"/>
      <c r="Q85" s="30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</row>
    <row r="86" spans="1:44" ht="21" customHeight="1" x14ac:dyDescent="0.25">
      <c r="A86" s="24">
        <f>'Identification ES'!$C$5</f>
        <v>0</v>
      </c>
      <c r="B86" s="96" t="s">
        <v>93</v>
      </c>
      <c r="C86" s="40"/>
      <c r="D86" s="27"/>
      <c r="E86" s="28"/>
      <c r="F86" s="26" t="e">
        <f t="shared" ca="1" si="10"/>
        <v>#REF!</v>
      </c>
      <c r="G86" s="94"/>
      <c r="H86" s="25" t="str">
        <f t="shared" ca="1" si="6"/>
        <v>-</v>
      </c>
      <c r="I86" s="101" t="str">
        <f t="shared" ca="1" si="7"/>
        <v>-</v>
      </c>
      <c r="J86" s="28"/>
      <c r="K86" s="25" t="e">
        <f t="shared" ca="1" si="8"/>
        <v>#REF!</v>
      </c>
      <c r="L86" s="30"/>
      <c r="M86" s="30"/>
      <c r="N86" s="33" t="str">
        <f t="shared" si="9"/>
        <v>Veuillez saisir la durée de traitement ATB retrouvée</v>
      </c>
      <c r="O86" s="127"/>
      <c r="P86" s="30"/>
      <c r="Q86" s="30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</row>
    <row r="87" spans="1:44" ht="21" customHeight="1" x14ac:dyDescent="0.25">
      <c r="A87" s="24">
        <f>'Identification ES'!$C$5</f>
        <v>0</v>
      </c>
      <c r="B87" s="96" t="s">
        <v>94</v>
      </c>
      <c r="C87" s="40"/>
      <c r="D87" s="27"/>
      <c r="E87" s="28"/>
      <c r="F87" s="26" t="e">
        <f t="shared" ca="1" si="10"/>
        <v>#REF!</v>
      </c>
      <c r="G87" s="94"/>
      <c r="H87" s="25" t="str">
        <f t="shared" ca="1" si="6"/>
        <v>-</v>
      </c>
      <c r="I87" s="101" t="str">
        <f t="shared" ca="1" si="7"/>
        <v>-</v>
      </c>
      <c r="J87" s="28"/>
      <c r="K87" s="25" t="e">
        <f t="shared" ca="1" si="8"/>
        <v>#REF!</v>
      </c>
      <c r="L87" s="30"/>
      <c r="M87" s="30"/>
      <c r="N87" s="33" t="str">
        <f t="shared" si="9"/>
        <v>Veuillez saisir la durée de traitement ATB retrouvée</v>
      </c>
      <c r="O87" s="127"/>
      <c r="P87" s="30"/>
      <c r="Q87" s="30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</row>
    <row r="88" spans="1:44" ht="21" customHeight="1" x14ac:dyDescent="0.25">
      <c r="A88" s="24">
        <f>'Identification ES'!$C$5</f>
        <v>0</v>
      </c>
      <c r="B88" s="96" t="s">
        <v>95</v>
      </c>
      <c r="C88" s="40"/>
      <c r="D88" s="27"/>
      <c r="E88" s="28"/>
      <c r="F88" s="26" t="e">
        <f t="shared" ca="1" si="10"/>
        <v>#REF!</v>
      </c>
      <c r="G88" s="94"/>
      <c r="H88" s="25" t="str">
        <f t="shared" ca="1" si="6"/>
        <v>-</v>
      </c>
      <c r="I88" s="101" t="str">
        <f t="shared" ca="1" si="7"/>
        <v>-</v>
      </c>
      <c r="J88" s="28"/>
      <c r="K88" s="25" t="e">
        <f t="shared" ca="1" si="8"/>
        <v>#REF!</v>
      </c>
      <c r="L88" s="30"/>
      <c r="M88" s="30"/>
      <c r="N88" s="33" t="str">
        <f t="shared" si="9"/>
        <v>Veuillez saisir la durée de traitement ATB retrouvée</v>
      </c>
      <c r="O88" s="127"/>
      <c r="P88" s="30"/>
      <c r="Q88" s="30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</row>
    <row r="89" spans="1:44" ht="21" customHeight="1" x14ac:dyDescent="0.25">
      <c r="A89" s="24">
        <f>'Identification ES'!$C$5</f>
        <v>0</v>
      </c>
      <c r="B89" s="96" t="s">
        <v>96</v>
      </c>
      <c r="C89" s="40"/>
      <c r="D89" s="27"/>
      <c r="E89" s="28"/>
      <c r="F89" s="26" t="e">
        <f t="shared" ca="1" si="10"/>
        <v>#REF!</v>
      </c>
      <c r="G89" s="94"/>
      <c r="H89" s="25" t="str">
        <f t="shared" ca="1" si="6"/>
        <v>-</v>
      </c>
      <c r="I89" s="101" t="str">
        <f t="shared" ca="1" si="7"/>
        <v>-</v>
      </c>
      <c r="J89" s="28"/>
      <c r="K89" s="25" t="e">
        <f t="shared" ca="1" si="8"/>
        <v>#REF!</v>
      </c>
      <c r="L89" s="30"/>
      <c r="M89" s="30"/>
      <c r="N89" s="33" t="str">
        <f t="shared" si="9"/>
        <v>Veuillez saisir la durée de traitement ATB retrouvée</v>
      </c>
      <c r="O89" s="127"/>
      <c r="P89" s="30"/>
      <c r="Q89" s="30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</row>
    <row r="90" spans="1:44" ht="21" customHeight="1" x14ac:dyDescent="0.25">
      <c r="A90" s="24">
        <f>'Identification ES'!$C$5</f>
        <v>0</v>
      </c>
      <c r="B90" s="96" t="s">
        <v>97</v>
      </c>
      <c r="C90" s="40"/>
      <c r="D90" s="27"/>
      <c r="E90" s="28"/>
      <c r="F90" s="26" t="e">
        <f t="shared" ca="1" si="10"/>
        <v>#REF!</v>
      </c>
      <c r="G90" s="94"/>
      <c r="H90" s="25" t="str">
        <f t="shared" ca="1" si="6"/>
        <v>-</v>
      </c>
      <c r="I90" s="101" t="str">
        <f t="shared" ca="1" si="7"/>
        <v>-</v>
      </c>
      <c r="J90" s="28"/>
      <c r="K90" s="25" t="e">
        <f t="shared" ca="1" si="8"/>
        <v>#REF!</v>
      </c>
      <c r="L90" s="30"/>
      <c r="M90" s="30"/>
      <c r="N90" s="33" t="str">
        <f t="shared" si="9"/>
        <v>Veuillez saisir la durée de traitement ATB retrouvée</v>
      </c>
      <c r="O90" s="127"/>
      <c r="P90" s="30"/>
      <c r="Q90" s="30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</row>
    <row r="91" spans="1:44" ht="21" customHeight="1" x14ac:dyDescent="0.25">
      <c r="A91" s="24">
        <f>'Identification ES'!$C$5</f>
        <v>0</v>
      </c>
      <c r="B91" s="96" t="s">
        <v>98</v>
      </c>
      <c r="C91" s="40"/>
      <c r="D91" s="27"/>
      <c r="E91" s="28"/>
      <c r="F91" s="26" t="e">
        <f t="shared" ca="1" si="10"/>
        <v>#REF!</v>
      </c>
      <c r="G91" s="94"/>
      <c r="H91" s="25" t="str">
        <f t="shared" ca="1" si="6"/>
        <v>-</v>
      </c>
      <c r="I91" s="101" t="str">
        <f t="shared" ca="1" si="7"/>
        <v>-</v>
      </c>
      <c r="J91" s="28"/>
      <c r="K91" s="25" t="e">
        <f t="shared" ca="1" si="8"/>
        <v>#REF!</v>
      </c>
      <c r="L91" s="30"/>
      <c r="M91" s="30"/>
      <c r="N91" s="33" t="str">
        <f t="shared" si="9"/>
        <v>Veuillez saisir la durée de traitement ATB retrouvée</v>
      </c>
      <c r="O91" s="127"/>
      <c r="P91" s="30"/>
      <c r="Q91" s="30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</row>
    <row r="92" spans="1:44" ht="21" customHeight="1" x14ac:dyDescent="0.25">
      <c r="A92" s="24">
        <f>'Identification ES'!$C$5</f>
        <v>0</v>
      </c>
      <c r="B92" s="96" t="s">
        <v>99</v>
      </c>
      <c r="C92" s="40"/>
      <c r="D92" s="27"/>
      <c r="E92" s="28"/>
      <c r="F92" s="26" t="e">
        <f t="shared" ca="1" si="10"/>
        <v>#REF!</v>
      </c>
      <c r="G92" s="94"/>
      <c r="H92" s="25" t="str">
        <f t="shared" ca="1" si="6"/>
        <v>-</v>
      </c>
      <c r="I92" s="101" t="str">
        <f t="shared" ca="1" si="7"/>
        <v>-</v>
      </c>
      <c r="J92" s="28"/>
      <c r="K92" s="25" t="e">
        <f t="shared" ca="1" si="8"/>
        <v>#REF!</v>
      </c>
      <c r="L92" s="30"/>
      <c r="M92" s="30"/>
      <c r="N92" s="33" t="str">
        <f t="shared" si="9"/>
        <v>Veuillez saisir la durée de traitement ATB retrouvée</v>
      </c>
      <c r="O92" s="127"/>
      <c r="P92" s="30"/>
      <c r="Q92" s="30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</row>
    <row r="93" spans="1:44" ht="21" customHeight="1" x14ac:dyDescent="0.25">
      <c r="A93" s="24">
        <f>'Identification ES'!$C$5</f>
        <v>0</v>
      </c>
      <c r="B93" s="96" t="s">
        <v>100</v>
      </c>
      <c r="C93" s="40"/>
      <c r="D93" s="27"/>
      <c r="E93" s="28"/>
      <c r="F93" s="26" t="e">
        <f t="shared" ca="1" si="10"/>
        <v>#REF!</v>
      </c>
      <c r="G93" s="94"/>
      <c r="H93" s="25" t="str">
        <f t="shared" ca="1" si="6"/>
        <v>-</v>
      </c>
      <c r="I93" s="101" t="str">
        <f t="shared" ca="1" si="7"/>
        <v>-</v>
      </c>
      <c r="J93" s="28"/>
      <c r="K93" s="25" t="e">
        <f t="shared" ca="1" si="8"/>
        <v>#REF!</v>
      </c>
      <c r="L93" s="30"/>
      <c r="M93" s="30"/>
      <c r="N93" s="33" t="str">
        <f t="shared" si="9"/>
        <v>Veuillez saisir la durée de traitement ATB retrouvée</v>
      </c>
      <c r="O93" s="127"/>
      <c r="P93" s="30"/>
      <c r="Q93" s="30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</row>
    <row r="94" spans="1:44" ht="21" customHeight="1" x14ac:dyDescent="0.25">
      <c r="A94" s="24">
        <f>'Identification ES'!$C$5</f>
        <v>0</v>
      </c>
      <c r="B94" s="96" t="s">
        <v>101</v>
      </c>
      <c r="C94" s="40"/>
      <c r="D94" s="27"/>
      <c r="E94" s="28"/>
      <c r="F94" s="26" t="e">
        <f t="shared" ca="1" si="10"/>
        <v>#REF!</v>
      </c>
      <c r="G94" s="94"/>
      <c r="H94" s="25" t="str">
        <f t="shared" ca="1" si="6"/>
        <v>-</v>
      </c>
      <c r="I94" s="101" t="str">
        <f t="shared" ca="1" si="7"/>
        <v>-</v>
      </c>
      <c r="J94" s="28"/>
      <c r="K94" s="25" t="e">
        <f t="shared" ca="1" si="8"/>
        <v>#REF!</v>
      </c>
      <c r="L94" s="30"/>
      <c r="M94" s="30"/>
      <c r="N94" s="33" t="str">
        <f t="shared" si="9"/>
        <v>Veuillez saisir la durée de traitement ATB retrouvée</v>
      </c>
      <c r="O94" s="127"/>
      <c r="P94" s="30"/>
      <c r="Q94" s="30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</row>
    <row r="95" spans="1:44" ht="21" customHeight="1" x14ac:dyDescent="0.25">
      <c r="A95" s="24">
        <f>'Identification ES'!$C$5</f>
        <v>0</v>
      </c>
      <c r="B95" s="96" t="s">
        <v>102</v>
      </c>
      <c r="C95" s="40"/>
      <c r="D95" s="27"/>
      <c r="E95" s="28"/>
      <c r="F95" s="26" t="e">
        <f t="shared" ca="1" si="10"/>
        <v>#REF!</v>
      </c>
      <c r="G95" s="94"/>
      <c r="H95" s="25" t="str">
        <f t="shared" ca="1" si="6"/>
        <v>-</v>
      </c>
      <c r="I95" s="101" t="str">
        <f t="shared" ca="1" si="7"/>
        <v>-</v>
      </c>
      <c r="J95" s="28"/>
      <c r="K95" s="25" t="e">
        <f t="shared" ca="1" si="8"/>
        <v>#REF!</v>
      </c>
      <c r="L95" s="30"/>
      <c r="M95" s="30"/>
      <c r="N95" s="33" t="str">
        <f t="shared" si="9"/>
        <v>Veuillez saisir la durée de traitement ATB retrouvée</v>
      </c>
      <c r="O95" s="127"/>
      <c r="P95" s="30"/>
      <c r="Q95" s="30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</row>
    <row r="96" spans="1:44" ht="21" customHeight="1" x14ac:dyDescent="0.25">
      <c r="A96" s="24">
        <f>'Identification ES'!$C$5</f>
        <v>0</v>
      </c>
      <c r="B96" s="96" t="s">
        <v>103</v>
      </c>
      <c r="C96" s="40"/>
      <c r="D96" s="27"/>
      <c r="E96" s="28"/>
      <c r="F96" s="26" t="e">
        <f t="shared" ca="1" si="10"/>
        <v>#REF!</v>
      </c>
      <c r="G96" s="94"/>
      <c r="H96" s="25" t="str">
        <f t="shared" ca="1" si="6"/>
        <v>-</v>
      </c>
      <c r="I96" s="101" t="str">
        <f t="shared" ca="1" si="7"/>
        <v>-</v>
      </c>
      <c r="J96" s="28"/>
      <c r="K96" s="25" t="e">
        <f t="shared" ca="1" si="8"/>
        <v>#REF!</v>
      </c>
      <c r="L96" s="30"/>
      <c r="M96" s="30"/>
      <c r="N96" s="33" t="str">
        <f t="shared" si="9"/>
        <v>Veuillez saisir la durée de traitement ATB retrouvée</v>
      </c>
      <c r="O96" s="127"/>
      <c r="P96" s="30"/>
      <c r="Q96" s="30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</row>
    <row r="97" spans="1:44" ht="21" customHeight="1" x14ac:dyDescent="0.25">
      <c r="A97" s="24">
        <f>'Identification ES'!$C$5</f>
        <v>0</v>
      </c>
      <c r="B97" s="96" t="s">
        <v>104</v>
      </c>
      <c r="C97" s="40"/>
      <c r="D97" s="27"/>
      <c r="E97" s="28"/>
      <c r="F97" s="26" t="e">
        <f t="shared" ca="1" si="10"/>
        <v>#REF!</v>
      </c>
      <c r="G97" s="94"/>
      <c r="H97" s="25" t="str">
        <f t="shared" ca="1" si="6"/>
        <v>-</v>
      </c>
      <c r="I97" s="101" t="str">
        <f t="shared" ca="1" si="7"/>
        <v>-</v>
      </c>
      <c r="J97" s="28"/>
      <c r="K97" s="25" t="e">
        <f t="shared" ca="1" si="8"/>
        <v>#REF!</v>
      </c>
      <c r="L97" s="30"/>
      <c r="M97" s="30"/>
      <c r="N97" s="33" t="str">
        <f t="shared" si="9"/>
        <v>Veuillez saisir la durée de traitement ATB retrouvée</v>
      </c>
      <c r="O97" s="127"/>
      <c r="P97" s="30"/>
      <c r="Q97" s="30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</row>
    <row r="98" spans="1:44" ht="21" customHeight="1" x14ac:dyDescent="0.25">
      <c r="A98" s="24">
        <f>'Identification ES'!$C$5</f>
        <v>0</v>
      </c>
      <c r="B98" s="96" t="s">
        <v>105</v>
      </c>
      <c r="C98" s="40"/>
      <c r="D98" s="27"/>
      <c r="E98" s="28"/>
      <c r="F98" s="26" t="e">
        <f t="shared" ca="1" si="10"/>
        <v>#REF!</v>
      </c>
      <c r="G98" s="94"/>
      <c r="H98" s="25" t="str">
        <f t="shared" ca="1" si="6"/>
        <v>-</v>
      </c>
      <c r="I98" s="101" t="str">
        <f t="shared" ca="1" si="7"/>
        <v>-</v>
      </c>
      <c r="J98" s="28"/>
      <c r="K98" s="25" t="e">
        <f t="shared" ca="1" si="8"/>
        <v>#REF!</v>
      </c>
      <c r="L98" s="30"/>
      <c r="M98" s="30"/>
      <c r="N98" s="33" t="str">
        <f t="shared" si="9"/>
        <v>Veuillez saisir la durée de traitement ATB retrouvée</v>
      </c>
      <c r="O98" s="127"/>
      <c r="P98" s="30"/>
      <c r="Q98" s="30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</row>
    <row r="99" spans="1:44" ht="21" customHeight="1" x14ac:dyDescent="0.25">
      <c r="A99" s="24">
        <f>'Identification ES'!$C$5</f>
        <v>0</v>
      </c>
      <c r="B99" s="96" t="s">
        <v>106</v>
      </c>
      <c r="C99" s="40"/>
      <c r="D99" s="27"/>
      <c r="E99" s="28"/>
      <c r="F99" s="26" t="e">
        <f t="shared" ca="1" si="10"/>
        <v>#REF!</v>
      </c>
      <c r="G99" s="94"/>
      <c r="H99" s="25" t="str">
        <f t="shared" ca="1" si="6"/>
        <v>-</v>
      </c>
      <c r="I99" s="101" t="str">
        <f t="shared" ca="1" si="7"/>
        <v>-</v>
      </c>
      <c r="J99" s="28"/>
      <c r="K99" s="25" t="e">
        <f t="shared" ca="1" si="8"/>
        <v>#REF!</v>
      </c>
      <c r="L99" s="30"/>
      <c r="M99" s="30"/>
      <c r="N99" s="33" t="str">
        <f t="shared" si="9"/>
        <v>Veuillez saisir la durée de traitement ATB retrouvée</v>
      </c>
      <c r="O99" s="127"/>
      <c r="P99" s="30"/>
      <c r="Q99" s="30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</row>
    <row r="100" spans="1:44" ht="21" customHeight="1" x14ac:dyDescent="0.25">
      <c r="A100" s="24">
        <f>'Identification ES'!$C$5</f>
        <v>0</v>
      </c>
      <c r="B100" s="96" t="s">
        <v>107</v>
      </c>
      <c r="C100" s="40"/>
      <c r="D100" s="27"/>
      <c r="E100" s="28"/>
      <c r="F100" s="26" t="e">
        <f t="shared" ca="1" si="10"/>
        <v>#REF!</v>
      </c>
      <c r="G100" s="94"/>
      <c r="H100" s="25" t="str">
        <f t="shared" ca="1" si="6"/>
        <v>-</v>
      </c>
      <c r="I100" s="101" t="str">
        <f t="shared" ca="1" si="7"/>
        <v>-</v>
      </c>
      <c r="J100" s="28"/>
      <c r="K100" s="25" t="e">
        <f t="shared" ca="1" si="8"/>
        <v>#REF!</v>
      </c>
      <c r="L100" s="30"/>
      <c r="M100" s="30"/>
      <c r="N100" s="33" t="str">
        <f t="shared" si="9"/>
        <v>Veuillez saisir la durée de traitement ATB retrouvée</v>
      </c>
      <c r="O100" s="127"/>
      <c r="P100" s="30"/>
      <c r="Q100" s="30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</row>
    <row r="101" spans="1:44" ht="21" customHeight="1" x14ac:dyDescent="0.25">
      <c r="A101" s="24">
        <f>'Identification ES'!$C$5</f>
        <v>0</v>
      </c>
      <c r="B101" s="96" t="s">
        <v>108</v>
      </c>
      <c r="C101" s="40"/>
      <c r="D101" s="27"/>
      <c r="E101" s="28"/>
      <c r="F101" s="26" t="e">
        <f t="shared" ca="1" si="10"/>
        <v>#REF!</v>
      </c>
      <c r="G101" s="94"/>
      <c r="H101" s="25" t="str">
        <f t="shared" ca="1" si="6"/>
        <v>-</v>
      </c>
      <c r="I101" s="101" t="str">
        <f t="shared" ca="1" si="7"/>
        <v>-</v>
      </c>
      <c r="J101" s="28"/>
      <c r="K101" s="25" t="e">
        <f t="shared" ca="1" si="8"/>
        <v>#REF!</v>
      </c>
      <c r="L101" s="30"/>
      <c r="M101" s="30"/>
      <c r="N101" s="33" t="str">
        <f t="shared" si="9"/>
        <v>Veuillez saisir la durée de traitement ATB retrouvée</v>
      </c>
      <c r="O101" s="127"/>
      <c r="P101" s="30"/>
      <c r="Q101" s="30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</row>
    <row r="102" spans="1:44" ht="21" customHeight="1" x14ac:dyDescent="0.25">
      <c r="A102" s="24">
        <f>'Identification ES'!$C$5</f>
        <v>0</v>
      </c>
      <c r="B102" s="96" t="s">
        <v>109</v>
      </c>
      <c r="C102" s="40"/>
      <c r="D102" s="27"/>
      <c r="E102" s="28"/>
      <c r="F102" s="26" t="e">
        <f t="shared" ca="1" si="10"/>
        <v>#REF!</v>
      </c>
      <c r="G102" s="94"/>
      <c r="H102" s="25" t="str">
        <f t="shared" ca="1" si="6"/>
        <v>-</v>
      </c>
      <c r="I102" s="101" t="str">
        <f t="shared" ca="1" si="7"/>
        <v>-</v>
      </c>
      <c r="J102" s="28"/>
      <c r="K102" s="25" t="e">
        <f t="shared" ca="1" si="8"/>
        <v>#REF!</v>
      </c>
      <c r="L102" s="30"/>
      <c r="M102" s="30"/>
      <c r="N102" s="33" t="str">
        <f t="shared" si="9"/>
        <v>Veuillez saisir la durée de traitement ATB retrouvée</v>
      </c>
      <c r="O102" s="127"/>
      <c r="P102" s="30"/>
      <c r="Q102" s="30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</row>
    <row r="103" spans="1:44" ht="21" customHeight="1" x14ac:dyDescent="0.25">
      <c r="A103" s="24">
        <f>'Identification ES'!$C$5</f>
        <v>0</v>
      </c>
      <c r="B103" s="96" t="s">
        <v>110</v>
      </c>
      <c r="C103" s="40"/>
      <c r="D103" s="27"/>
      <c r="E103" s="28"/>
      <c r="F103" s="26" t="e">
        <f t="shared" ca="1" si="10"/>
        <v>#REF!</v>
      </c>
      <c r="G103" s="94"/>
      <c r="H103" s="25" t="str">
        <f t="shared" ca="1" si="6"/>
        <v>-</v>
      </c>
      <c r="I103" s="101" t="str">
        <f t="shared" ca="1" si="7"/>
        <v>-</v>
      </c>
      <c r="J103" s="28"/>
      <c r="K103" s="25" t="e">
        <f t="shared" ca="1" si="8"/>
        <v>#REF!</v>
      </c>
      <c r="L103" s="30"/>
      <c r="M103" s="30"/>
      <c r="N103" s="33" t="str">
        <f t="shared" si="9"/>
        <v>Veuillez saisir la durée de traitement ATB retrouvée</v>
      </c>
      <c r="O103" s="127"/>
      <c r="P103" s="30"/>
      <c r="Q103" s="30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</row>
    <row r="104" spans="1:44" ht="21" customHeight="1" x14ac:dyDescent="0.25">
      <c r="A104" s="24">
        <f>'Identification ES'!$C$5</f>
        <v>0</v>
      </c>
      <c r="B104" s="96" t="s">
        <v>111</v>
      </c>
      <c r="C104" s="40"/>
      <c r="D104" s="27"/>
      <c r="E104" s="28"/>
      <c r="F104" s="26" t="e">
        <f t="shared" ca="1" si="10"/>
        <v>#REF!</v>
      </c>
      <c r="G104" s="94"/>
      <c r="H104" s="25" t="str">
        <f t="shared" ca="1" si="6"/>
        <v>-</v>
      </c>
      <c r="I104" s="101" t="str">
        <f t="shared" ca="1" si="7"/>
        <v>-</v>
      </c>
      <c r="J104" s="28"/>
      <c r="K104" s="25" t="e">
        <f t="shared" ca="1" si="8"/>
        <v>#REF!</v>
      </c>
      <c r="L104" s="30"/>
      <c r="M104" s="30"/>
      <c r="N104" s="33" t="str">
        <f t="shared" si="9"/>
        <v>Veuillez saisir la durée de traitement ATB retrouvée</v>
      </c>
      <c r="O104" s="127"/>
      <c r="P104" s="30"/>
      <c r="Q104" s="30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</row>
    <row r="105" spans="1:44" ht="21" customHeight="1" x14ac:dyDescent="0.25">
      <c r="A105" s="24">
        <f>'Identification ES'!$C$5</f>
        <v>0</v>
      </c>
      <c r="B105" s="96" t="s">
        <v>112</v>
      </c>
      <c r="C105" s="40"/>
      <c r="D105" s="27"/>
      <c r="E105" s="28"/>
      <c r="F105" s="26" t="e">
        <f t="shared" ca="1" si="10"/>
        <v>#REF!</v>
      </c>
      <c r="G105" s="94"/>
      <c r="H105" s="25" t="str">
        <f t="shared" ca="1" si="6"/>
        <v>-</v>
      </c>
      <c r="I105" s="101" t="str">
        <f t="shared" ca="1" si="7"/>
        <v>-</v>
      </c>
      <c r="J105" s="28"/>
      <c r="K105" s="25" t="e">
        <f t="shared" ca="1" si="8"/>
        <v>#REF!</v>
      </c>
      <c r="L105" s="30"/>
      <c r="M105" s="30"/>
      <c r="N105" s="33" t="str">
        <f t="shared" si="9"/>
        <v>Veuillez saisir la durée de traitement ATB retrouvée</v>
      </c>
      <c r="O105" s="127"/>
      <c r="P105" s="30"/>
      <c r="Q105" s="30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</row>
    <row r="106" spans="1:44" ht="21" customHeight="1" x14ac:dyDescent="0.25">
      <c r="A106" s="24">
        <f>'Identification ES'!$C$5</f>
        <v>0</v>
      </c>
      <c r="B106" s="96" t="s">
        <v>113</v>
      </c>
      <c r="C106" s="40"/>
      <c r="D106" s="27"/>
      <c r="E106" s="28"/>
      <c r="F106" s="26" t="e">
        <f t="shared" ca="1" si="10"/>
        <v>#REF!</v>
      </c>
      <c r="G106" s="94"/>
      <c r="H106" s="25" t="str">
        <f t="shared" ca="1" si="6"/>
        <v>-</v>
      </c>
      <c r="I106" s="101" t="str">
        <f t="shared" ca="1" si="7"/>
        <v>-</v>
      </c>
      <c r="J106" s="28"/>
      <c r="K106" s="25" t="e">
        <f t="shared" ca="1" si="8"/>
        <v>#REF!</v>
      </c>
      <c r="L106" s="30"/>
      <c r="M106" s="30"/>
      <c r="N106" s="33" t="str">
        <f t="shared" si="9"/>
        <v>Veuillez saisir la durée de traitement ATB retrouvée</v>
      </c>
      <c r="O106" s="127"/>
      <c r="P106" s="30"/>
      <c r="Q106" s="30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</row>
    <row r="107" spans="1:44" ht="21" customHeight="1" x14ac:dyDescent="0.25">
      <c r="A107" s="24">
        <f>'Identification ES'!$C$5</f>
        <v>0</v>
      </c>
      <c r="B107" s="96" t="s">
        <v>114</v>
      </c>
      <c r="C107" s="40"/>
      <c r="D107" s="27"/>
      <c r="E107" s="28"/>
      <c r="F107" s="26" t="e">
        <f t="shared" ca="1" si="10"/>
        <v>#REF!</v>
      </c>
      <c r="G107" s="94"/>
      <c r="H107" s="25" t="str">
        <f t="shared" ca="1" si="6"/>
        <v>-</v>
      </c>
      <c r="I107" s="101" t="str">
        <f t="shared" ca="1" si="7"/>
        <v>-</v>
      </c>
      <c r="J107" s="28"/>
      <c r="K107" s="25" t="e">
        <f t="shared" ca="1" si="8"/>
        <v>#REF!</v>
      </c>
      <c r="L107" s="30"/>
      <c r="M107" s="30"/>
      <c r="N107" s="33" t="str">
        <f t="shared" si="9"/>
        <v>Veuillez saisir la durée de traitement ATB retrouvée</v>
      </c>
      <c r="O107" s="127"/>
      <c r="P107" s="30"/>
      <c r="Q107" s="30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</row>
    <row r="108" spans="1:44" ht="21" customHeight="1" x14ac:dyDescent="0.25">
      <c r="A108" s="24">
        <f>'Identification ES'!$C$5</f>
        <v>0</v>
      </c>
      <c r="B108" s="96" t="s">
        <v>115</v>
      </c>
      <c r="C108" s="40"/>
      <c r="D108" s="27"/>
      <c r="E108" s="28"/>
      <c r="F108" s="26" t="e">
        <f t="shared" ca="1" si="10"/>
        <v>#REF!</v>
      </c>
      <c r="G108" s="94"/>
      <c r="H108" s="25" t="str">
        <f t="shared" ca="1" si="6"/>
        <v>-</v>
      </c>
      <c r="I108" s="101" t="str">
        <f t="shared" ca="1" si="7"/>
        <v>-</v>
      </c>
      <c r="J108" s="28"/>
      <c r="K108" s="25" t="e">
        <f t="shared" ca="1" si="8"/>
        <v>#REF!</v>
      </c>
      <c r="L108" s="30"/>
      <c r="M108" s="30"/>
      <c r="N108" s="33" t="str">
        <f t="shared" si="9"/>
        <v>Veuillez saisir la durée de traitement ATB retrouvée</v>
      </c>
      <c r="O108" s="127"/>
      <c r="P108" s="30"/>
      <c r="Q108" s="30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</row>
    <row r="109" spans="1:44" ht="21" customHeight="1" x14ac:dyDescent="0.25">
      <c r="A109" s="24">
        <f>'Identification ES'!$C$5</f>
        <v>0</v>
      </c>
      <c r="B109" s="96" t="s">
        <v>116</v>
      </c>
      <c r="C109" s="40"/>
      <c r="D109" s="27"/>
      <c r="E109" s="28"/>
      <c r="F109" s="26" t="e">
        <f t="shared" ca="1" si="10"/>
        <v>#REF!</v>
      </c>
      <c r="G109" s="94"/>
      <c r="H109" s="25" t="str">
        <f t="shared" ca="1" si="6"/>
        <v>-</v>
      </c>
      <c r="I109" s="101" t="str">
        <f t="shared" ca="1" si="7"/>
        <v>-</v>
      </c>
      <c r="J109" s="28"/>
      <c r="K109" s="25" t="e">
        <f t="shared" ca="1" si="8"/>
        <v>#REF!</v>
      </c>
      <c r="L109" s="30"/>
      <c r="M109" s="30"/>
      <c r="N109" s="33" t="str">
        <f t="shared" si="9"/>
        <v>Veuillez saisir la durée de traitement ATB retrouvée</v>
      </c>
      <c r="O109" s="127"/>
      <c r="P109" s="30"/>
      <c r="Q109" s="30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</row>
    <row r="110" spans="1:44" ht="21" customHeight="1" x14ac:dyDescent="0.25">
      <c r="A110" s="24">
        <f>'Identification ES'!$C$5</f>
        <v>0</v>
      </c>
      <c r="B110" s="96" t="s">
        <v>117</v>
      </c>
      <c r="C110" s="40"/>
      <c r="D110" s="27"/>
      <c r="E110" s="28"/>
      <c r="F110" s="26" t="e">
        <f t="shared" ca="1" si="10"/>
        <v>#REF!</v>
      </c>
      <c r="G110" s="94"/>
      <c r="H110" s="25" t="str">
        <f t="shared" ca="1" si="6"/>
        <v>-</v>
      </c>
      <c r="I110" s="101" t="str">
        <f t="shared" ca="1" si="7"/>
        <v>-</v>
      </c>
      <c r="J110" s="28"/>
      <c r="K110" s="25" t="e">
        <f t="shared" ca="1" si="8"/>
        <v>#REF!</v>
      </c>
      <c r="L110" s="30"/>
      <c r="M110" s="30"/>
      <c r="N110" s="33" t="str">
        <f t="shared" si="9"/>
        <v>Veuillez saisir la durée de traitement ATB retrouvée</v>
      </c>
      <c r="O110" s="127"/>
      <c r="P110" s="30"/>
      <c r="Q110" s="30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</row>
    <row r="111" spans="1:44" ht="21" customHeight="1" x14ac:dyDescent="0.25">
      <c r="A111" s="24">
        <f>'Identification ES'!$C$5</f>
        <v>0</v>
      </c>
      <c r="B111" s="96" t="s">
        <v>118</v>
      </c>
      <c r="C111" s="40"/>
      <c r="D111" s="27"/>
      <c r="E111" s="28"/>
      <c r="F111" s="26" t="e">
        <f t="shared" ca="1" si="10"/>
        <v>#REF!</v>
      </c>
      <c r="G111" s="94"/>
      <c r="H111" s="25" t="str">
        <f t="shared" ca="1" si="6"/>
        <v>-</v>
      </c>
      <c r="I111" s="101" t="str">
        <f t="shared" ca="1" si="7"/>
        <v>-</v>
      </c>
      <c r="J111" s="28"/>
      <c r="K111" s="25" t="e">
        <f t="shared" ca="1" si="8"/>
        <v>#REF!</v>
      </c>
      <c r="L111" s="30"/>
      <c r="M111" s="30"/>
      <c r="N111" s="33" t="str">
        <f t="shared" si="9"/>
        <v>Veuillez saisir la durée de traitement ATB retrouvée</v>
      </c>
      <c r="O111" s="127"/>
      <c r="P111" s="30"/>
      <c r="Q111" s="30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</row>
    <row r="112" spans="1:44" ht="21" customHeight="1" x14ac:dyDescent="0.25">
      <c r="A112" s="24">
        <f>'Identification ES'!$C$5</f>
        <v>0</v>
      </c>
      <c r="B112" s="96" t="s">
        <v>146</v>
      </c>
      <c r="C112" s="40"/>
      <c r="D112" s="27"/>
      <c r="E112" s="28"/>
      <c r="F112" s="26" t="e">
        <f t="shared" ref="F112:F153" ca="1" si="11">INDEX(OFFSET(INDIRECT(SUBSTITUTE(D112," ","_")),,1),MATCH(E112,INDIRECT(SUBSTITUTE(D112," ","_")),0))</f>
        <v>#REF!</v>
      </c>
      <c r="G112" s="94"/>
      <c r="H112" s="25" t="str">
        <f t="shared" ca="1" si="6"/>
        <v>-</v>
      </c>
      <c r="I112" s="101" t="str">
        <f t="shared" ca="1" si="7"/>
        <v>-</v>
      </c>
      <c r="J112" s="28"/>
      <c r="K112" s="25" t="e">
        <f t="shared" ref="K112:K153" ca="1" si="12">IF(F112="NA","NA",IF(F112&lt;&gt;G112,"NON","OUI"))</f>
        <v>#REF!</v>
      </c>
      <c r="L112" s="30"/>
      <c r="M112" s="30"/>
      <c r="N112" s="33" t="str">
        <f t="shared" si="9"/>
        <v>Veuillez saisir la durée de traitement ATB retrouvée</v>
      </c>
      <c r="O112" s="127"/>
      <c r="P112" s="30"/>
      <c r="Q112" s="30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</row>
    <row r="113" spans="1:44" ht="21" customHeight="1" x14ac:dyDescent="0.25">
      <c r="A113" s="24">
        <f>'Identification ES'!$C$5</f>
        <v>0</v>
      </c>
      <c r="B113" s="96" t="s">
        <v>147</v>
      </c>
      <c r="C113" s="40"/>
      <c r="D113" s="27"/>
      <c r="E113" s="28"/>
      <c r="F113" s="26" t="e">
        <f t="shared" ca="1" si="11"/>
        <v>#REF!</v>
      </c>
      <c r="G113" s="94"/>
      <c r="H113" s="25" t="str">
        <f t="shared" ca="1" si="6"/>
        <v>-</v>
      </c>
      <c r="I113" s="101" t="str">
        <f t="shared" ca="1" si="7"/>
        <v>-</v>
      </c>
      <c r="J113" s="28"/>
      <c r="K113" s="25" t="e">
        <f t="shared" ca="1" si="12"/>
        <v>#REF!</v>
      </c>
      <c r="L113" s="30"/>
      <c r="M113" s="30"/>
      <c r="N113" s="33" t="str">
        <f t="shared" si="9"/>
        <v>Veuillez saisir la durée de traitement ATB retrouvée</v>
      </c>
      <c r="O113" s="127"/>
      <c r="P113" s="30"/>
      <c r="Q113" s="30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</row>
    <row r="114" spans="1:44" ht="21" customHeight="1" x14ac:dyDescent="0.25">
      <c r="A114" s="24">
        <f>'Identification ES'!$C$5</f>
        <v>0</v>
      </c>
      <c r="B114" s="96" t="s">
        <v>148</v>
      </c>
      <c r="C114" s="40"/>
      <c r="D114" s="27"/>
      <c r="E114" s="28"/>
      <c r="F114" s="26" t="e">
        <f t="shared" ca="1" si="11"/>
        <v>#REF!</v>
      </c>
      <c r="G114" s="94"/>
      <c r="H114" s="25" t="str">
        <f t="shared" ca="1" si="6"/>
        <v>-</v>
      </c>
      <c r="I114" s="101" t="str">
        <f t="shared" ca="1" si="7"/>
        <v>-</v>
      </c>
      <c r="J114" s="28"/>
      <c r="K114" s="25" t="e">
        <f t="shared" ca="1" si="12"/>
        <v>#REF!</v>
      </c>
      <c r="L114" s="30"/>
      <c r="M114" s="30"/>
      <c r="N114" s="33" t="str">
        <f t="shared" si="9"/>
        <v>Veuillez saisir la durée de traitement ATB retrouvée</v>
      </c>
      <c r="O114" s="127"/>
      <c r="P114" s="30"/>
      <c r="Q114" s="30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</row>
    <row r="115" spans="1:44" ht="21" customHeight="1" x14ac:dyDescent="0.25">
      <c r="A115" s="24">
        <f>'Identification ES'!$C$5</f>
        <v>0</v>
      </c>
      <c r="B115" s="96" t="s">
        <v>149</v>
      </c>
      <c r="C115" s="40"/>
      <c r="D115" s="27"/>
      <c r="E115" s="28"/>
      <c r="F115" s="26" t="e">
        <f t="shared" ca="1" si="11"/>
        <v>#REF!</v>
      </c>
      <c r="G115" s="94"/>
      <c r="H115" s="25" t="str">
        <f t="shared" ca="1" si="6"/>
        <v>-</v>
      </c>
      <c r="I115" s="101" t="str">
        <f t="shared" ca="1" si="7"/>
        <v>-</v>
      </c>
      <c r="J115" s="28"/>
      <c r="K115" s="25" t="e">
        <f t="shared" ca="1" si="12"/>
        <v>#REF!</v>
      </c>
      <c r="L115" s="30"/>
      <c r="M115" s="30"/>
      <c r="N115" s="33" t="str">
        <f t="shared" si="9"/>
        <v>Veuillez saisir la durée de traitement ATB retrouvée</v>
      </c>
      <c r="O115" s="127"/>
      <c r="P115" s="30"/>
      <c r="Q115" s="30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</row>
    <row r="116" spans="1:44" ht="21" customHeight="1" x14ac:dyDescent="0.25">
      <c r="A116" s="24">
        <f>'Identification ES'!$C$5</f>
        <v>0</v>
      </c>
      <c r="B116" s="96" t="s">
        <v>150</v>
      </c>
      <c r="C116" s="40"/>
      <c r="D116" s="27"/>
      <c r="E116" s="28"/>
      <c r="F116" s="26" t="e">
        <f t="shared" ca="1" si="11"/>
        <v>#REF!</v>
      </c>
      <c r="G116" s="94"/>
      <c r="H116" s="25" t="str">
        <f t="shared" ca="1" si="6"/>
        <v>-</v>
      </c>
      <c r="I116" s="101" t="str">
        <f t="shared" ca="1" si="7"/>
        <v>-</v>
      </c>
      <c r="J116" s="28"/>
      <c r="K116" s="25" t="e">
        <f t="shared" ca="1" si="12"/>
        <v>#REF!</v>
      </c>
      <c r="L116" s="30"/>
      <c r="M116" s="30"/>
      <c r="N116" s="33" t="str">
        <f t="shared" si="9"/>
        <v>Veuillez saisir la durée de traitement ATB retrouvée</v>
      </c>
      <c r="O116" s="127"/>
      <c r="P116" s="30"/>
      <c r="Q116" s="30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</row>
    <row r="117" spans="1:44" ht="21" customHeight="1" x14ac:dyDescent="0.25">
      <c r="A117" s="24">
        <f>'Identification ES'!$C$5</f>
        <v>0</v>
      </c>
      <c r="B117" s="96" t="s">
        <v>151</v>
      </c>
      <c r="C117" s="40"/>
      <c r="D117" s="27"/>
      <c r="E117" s="28"/>
      <c r="F117" s="26" t="e">
        <f t="shared" ca="1" si="11"/>
        <v>#REF!</v>
      </c>
      <c r="G117" s="94"/>
      <c r="H117" s="25" t="str">
        <f t="shared" ca="1" si="6"/>
        <v>-</v>
      </c>
      <c r="I117" s="101" t="str">
        <f t="shared" ca="1" si="7"/>
        <v>-</v>
      </c>
      <c r="J117" s="28"/>
      <c r="K117" s="25" t="e">
        <f t="shared" ca="1" si="12"/>
        <v>#REF!</v>
      </c>
      <c r="L117" s="30"/>
      <c r="M117" s="30"/>
      <c r="N117" s="33" t="str">
        <f t="shared" si="9"/>
        <v>Veuillez saisir la durée de traitement ATB retrouvée</v>
      </c>
      <c r="O117" s="127"/>
      <c r="P117" s="30"/>
      <c r="Q117" s="30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</row>
    <row r="118" spans="1:44" ht="21" customHeight="1" x14ac:dyDescent="0.25">
      <c r="A118" s="24">
        <f>'Identification ES'!$C$5</f>
        <v>0</v>
      </c>
      <c r="B118" s="96" t="s">
        <v>152</v>
      </c>
      <c r="C118" s="40"/>
      <c r="D118" s="27"/>
      <c r="E118" s="28"/>
      <c r="F118" s="26" t="e">
        <f t="shared" ca="1" si="11"/>
        <v>#REF!</v>
      </c>
      <c r="G118" s="94"/>
      <c r="H118" s="25" t="str">
        <f t="shared" ca="1" si="6"/>
        <v>-</v>
      </c>
      <c r="I118" s="101" t="str">
        <f t="shared" ca="1" si="7"/>
        <v>-</v>
      </c>
      <c r="J118" s="28"/>
      <c r="K118" s="25" t="e">
        <f t="shared" ca="1" si="12"/>
        <v>#REF!</v>
      </c>
      <c r="L118" s="30"/>
      <c r="M118" s="30"/>
      <c r="N118" s="33" t="str">
        <f t="shared" si="9"/>
        <v>Veuillez saisir la durée de traitement ATB retrouvée</v>
      </c>
      <c r="O118" s="127"/>
      <c r="P118" s="30"/>
      <c r="Q118" s="30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</row>
    <row r="119" spans="1:44" ht="21" customHeight="1" x14ac:dyDescent="0.25">
      <c r="A119" s="24">
        <f>'Identification ES'!$C$5</f>
        <v>0</v>
      </c>
      <c r="B119" s="96" t="s">
        <v>153</v>
      </c>
      <c r="C119" s="40"/>
      <c r="D119" s="27"/>
      <c r="E119" s="28"/>
      <c r="F119" s="26" t="e">
        <f t="shared" ca="1" si="11"/>
        <v>#REF!</v>
      </c>
      <c r="G119" s="94"/>
      <c r="H119" s="25" t="str">
        <f t="shared" ca="1" si="6"/>
        <v>-</v>
      </c>
      <c r="I119" s="101" t="str">
        <f t="shared" ca="1" si="7"/>
        <v>-</v>
      </c>
      <c r="J119" s="28"/>
      <c r="K119" s="25" t="e">
        <f t="shared" ca="1" si="12"/>
        <v>#REF!</v>
      </c>
      <c r="L119" s="30"/>
      <c r="M119" s="30"/>
      <c r="N119" s="33" t="str">
        <f t="shared" si="9"/>
        <v>Veuillez saisir la durée de traitement ATB retrouvée</v>
      </c>
      <c r="O119" s="127"/>
      <c r="P119" s="30"/>
      <c r="Q119" s="30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</row>
    <row r="120" spans="1:44" ht="21" customHeight="1" x14ac:dyDescent="0.25">
      <c r="A120" s="24">
        <f>'Identification ES'!$C$5</f>
        <v>0</v>
      </c>
      <c r="B120" s="96" t="s">
        <v>154</v>
      </c>
      <c r="C120" s="40"/>
      <c r="D120" s="27"/>
      <c r="E120" s="28"/>
      <c r="F120" s="26" t="e">
        <f t="shared" ca="1" si="11"/>
        <v>#REF!</v>
      </c>
      <c r="G120" s="94"/>
      <c r="H120" s="25" t="str">
        <f t="shared" ca="1" si="6"/>
        <v>-</v>
      </c>
      <c r="I120" s="101" t="str">
        <f t="shared" ca="1" si="7"/>
        <v>-</v>
      </c>
      <c r="J120" s="28"/>
      <c r="K120" s="25" t="e">
        <f t="shared" ca="1" si="12"/>
        <v>#REF!</v>
      </c>
      <c r="L120" s="30"/>
      <c r="M120" s="30"/>
      <c r="N120" s="33" t="str">
        <f t="shared" si="9"/>
        <v>Veuillez saisir la durée de traitement ATB retrouvée</v>
      </c>
      <c r="O120" s="127"/>
      <c r="P120" s="30"/>
      <c r="Q120" s="30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</row>
    <row r="121" spans="1:44" ht="21" customHeight="1" x14ac:dyDescent="0.25">
      <c r="A121" s="24">
        <f>'Identification ES'!$C$5</f>
        <v>0</v>
      </c>
      <c r="B121" s="96" t="s">
        <v>155</v>
      </c>
      <c r="C121" s="40"/>
      <c r="D121" s="27"/>
      <c r="E121" s="28"/>
      <c r="F121" s="26" t="e">
        <f t="shared" ca="1" si="11"/>
        <v>#REF!</v>
      </c>
      <c r="G121" s="94"/>
      <c r="H121" s="25" t="str">
        <f t="shared" ca="1" si="6"/>
        <v>-</v>
      </c>
      <c r="I121" s="101" t="str">
        <f t="shared" ca="1" si="7"/>
        <v>-</v>
      </c>
      <c r="J121" s="28"/>
      <c r="K121" s="25" t="e">
        <f t="shared" ca="1" si="12"/>
        <v>#REF!</v>
      </c>
      <c r="L121" s="30"/>
      <c r="M121" s="30"/>
      <c r="N121" s="33" t="str">
        <f t="shared" si="9"/>
        <v>Veuillez saisir la durée de traitement ATB retrouvée</v>
      </c>
      <c r="O121" s="127"/>
      <c r="P121" s="30"/>
      <c r="Q121" s="30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</row>
    <row r="122" spans="1:44" ht="21" customHeight="1" x14ac:dyDescent="0.25">
      <c r="A122" s="24">
        <f>'Identification ES'!$C$5</f>
        <v>0</v>
      </c>
      <c r="B122" s="96" t="s">
        <v>156</v>
      </c>
      <c r="C122" s="40"/>
      <c r="D122" s="27"/>
      <c r="E122" s="28"/>
      <c r="F122" s="26" t="e">
        <f t="shared" ca="1" si="11"/>
        <v>#REF!</v>
      </c>
      <c r="G122" s="94"/>
      <c r="H122" s="25" t="str">
        <f t="shared" ca="1" si="6"/>
        <v>-</v>
      </c>
      <c r="I122" s="101" t="str">
        <f t="shared" ca="1" si="7"/>
        <v>-</v>
      </c>
      <c r="J122" s="28"/>
      <c r="K122" s="25" t="e">
        <f t="shared" ca="1" si="12"/>
        <v>#REF!</v>
      </c>
      <c r="L122" s="30"/>
      <c r="M122" s="30"/>
      <c r="N122" s="33" t="str">
        <f t="shared" si="9"/>
        <v>Veuillez saisir la durée de traitement ATB retrouvée</v>
      </c>
      <c r="O122" s="127"/>
      <c r="P122" s="30"/>
      <c r="Q122" s="30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</row>
    <row r="123" spans="1:44" ht="21" customHeight="1" x14ac:dyDescent="0.25">
      <c r="A123" s="24">
        <f>'Identification ES'!$C$5</f>
        <v>0</v>
      </c>
      <c r="B123" s="96" t="s">
        <v>157</v>
      </c>
      <c r="C123" s="40"/>
      <c r="D123" s="27"/>
      <c r="E123" s="28"/>
      <c r="F123" s="26" t="e">
        <f t="shared" ca="1" si="11"/>
        <v>#REF!</v>
      </c>
      <c r="G123" s="94"/>
      <c r="H123" s="25" t="str">
        <f t="shared" ca="1" si="6"/>
        <v>-</v>
      </c>
      <c r="I123" s="101" t="str">
        <f t="shared" ca="1" si="7"/>
        <v>-</v>
      </c>
      <c r="J123" s="28"/>
      <c r="K123" s="25" t="e">
        <f t="shared" ca="1" si="12"/>
        <v>#REF!</v>
      </c>
      <c r="L123" s="30"/>
      <c r="M123" s="30"/>
      <c r="N123" s="33" t="str">
        <f t="shared" si="9"/>
        <v>Veuillez saisir la durée de traitement ATB retrouvée</v>
      </c>
      <c r="O123" s="127"/>
      <c r="P123" s="30"/>
      <c r="Q123" s="30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</row>
    <row r="124" spans="1:44" ht="21" customHeight="1" x14ac:dyDescent="0.25">
      <c r="A124" s="24">
        <f>'Identification ES'!$C$5</f>
        <v>0</v>
      </c>
      <c r="B124" s="96" t="s">
        <v>158</v>
      </c>
      <c r="C124" s="40"/>
      <c r="D124" s="27"/>
      <c r="E124" s="28"/>
      <c r="F124" s="26" t="e">
        <f t="shared" ca="1" si="11"/>
        <v>#REF!</v>
      </c>
      <c r="G124" s="94"/>
      <c r="H124" s="25" t="str">
        <f t="shared" ca="1" si="6"/>
        <v>-</v>
      </c>
      <c r="I124" s="101" t="str">
        <f t="shared" ca="1" si="7"/>
        <v>-</v>
      </c>
      <c r="J124" s="28"/>
      <c r="K124" s="25" t="e">
        <f t="shared" ca="1" si="12"/>
        <v>#REF!</v>
      </c>
      <c r="L124" s="30"/>
      <c r="M124" s="30"/>
      <c r="N124" s="33" t="str">
        <f t="shared" si="9"/>
        <v>Veuillez saisir la durée de traitement ATB retrouvée</v>
      </c>
      <c r="O124" s="127"/>
      <c r="P124" s="30"/>
      <c r="Q124" s="30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</row>
    <row r="125" spans="1:44" ht="21" customHeight="1" x14ac:dyDescent="0.25">
      <c r="A125" s="24">
        <f>'Identification ES'!$C$5</f>
        <v>0</v>
      </c>
      <c r="B125" s="96" t="s">
        <v>159</v>
      </c>
      <c r="C125" s="40"/>
      <c r="D125" s="27"/>
      <c r="E125" s="28"/>
      <c r="F125" s="26" t="e">
        <f t="shared" ca="1" si="11"/>
        <v>#REF!</v>
      </c>
      <c r="G125" s="94"/>
      <c r="H125" s="25" t="str">
        <f t="shared" ca="1" si="6"/>
        <v>-</v>
      </c>
      <c r="I125" s="101" t="str">
        <f t="shared" ca="1" si="7"/>
        <v>-</v>
      </c>
      <c r="J125" s="28"/>
      <c r="K125" s="25" t="e">
        <f t="shared" ca="1" si="12"/>
        <v>#REF!</v>
      </c>
      <c r="L125" s="30"/>
      <c r="M125" s="30"/>
      <c r="N125" s="33" t="str">
        <f t="shared" si="9"/>
        <v>Veuillez saisir la durée de traitement ATB retrouvée</v>
      </c>
      <c r="O125" s="127"/>
      <c r="P125" s="30"/>
      <c r="Q125" s="30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</row>
    <row r="126" spans="1:44" ht="21" customHeight="1" x14ac:dyDescent="0.25">
      <c r="A126" s="24">
        <f>'Identification ES'!$C$5</f>
        <v>0</v>
      </c>
      <c r="B126" s="96" t="s">
        <v>160</v>
      </c>
      <c r="C126" s="40"/>
      <c r="D126" s="27"/>
      <c r="E126" s="28"/>
      <c r="F126" s="26" t="e">
        <f t="shared" ca="1" si="11"/>
        <v>#REF!</v>
      </c>
      <c r="G126" s="94"/>
      <c r="H126" s="25" t="str">
        <f t="shared" ca="1" si="6"/>
        <v>-</v>
      </c>
      <c r="I126" s="101" t="str">
        <f t="shared" ca="1" si="7"/>
        <v>-</v>
      </c>
      <c r="J126" s="28"/>
      <c r="K126" s="25" t="e">
        <f t="shared" ca="1" si="12"/>
        <v>#REF!</v>
      </c>
      <c r="L126" s="30"/>
      <c r="M126" s="30"/>
      <c r="N126" s="33" t="str">
        <f t="shared" si="9"/>
        <v>Veuillez saisir la durée de traitement ATB retrouvée</v>
      </c>
      <c r="O126" s="127"/>
      <c r="P126" s="30"/>
      <c r="Q126" s="30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</row>
    <row r="127" spans="1:44" ht="21" customHeight="1" x14ac:dyDescent="0.25">
      <c r="A127" s="24">
        <f>'Identification ES'!$C$5</f>
        <v>0</v>
      </c>
      <c r="B127" s="96" t="s">
        <v>161</v>
      </c>
      <c r="C127" s="40"/>
      <c r="D127" s="27"/>
      <c r="E127" s="28"/>
      <c r="F127" s="26" t="e">
        <f t="shared" ca="1" si="11"/>
        <v>#REF!</v>
      </c>
      <c r="G127" s="94"/>
      <c r="H127" s="25" t="str">
        <f t="shared" ca="1" si="6"/>
        <v>-</v>
      </c>
      <c r="I127" s="101" t="str">
        <f t="shared" ca="1" si="7"/>
        <v>-</v>
      </c>
      <c r="J127" s="28"/>
      <c r="K127" s="25" t="e">
        <f t="shared" ca="1" si="12"/>
        <v>#REF!</v>
      </c>
      <c r="L127" s="30"/>
      <c r="M127" s="30"/>
      <c r="N127" s="33" t="str">
        <f t="shared" si="9"/>
        <v>Veuillez saisir la durée de traitement ATB retrouvée</v>
      </c>
      <c r="O127" s="127"/>
      <c r="P127" s="30"/>
      <c r="Q127" s="30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</row>
    <row r="128" spans="1:44" ht="21" customHeight="1" x14ac:dyDescent="0.25">
      <c r="A128" s="24">
        <f>'Identification ES'!$C$5</f>
        <v>0</v>
      </c>
      <c r="B128" s="96" t="s">
        <v>162</v>
      </c>
      <c r="C128" s="40"/>
      <c r="D128" s="27"/>
      <c r="E128" s="28"/>
      <c r="F128" s="26" t="e">
        <f t="shared" ca="1" si="11"/>
        <v>#REF!</v>
      </c>
      <c r="G128" s="94"/>
      <c r="H128" s="25" t="str">
        <f t="shared" ca="1" si="6"/>
        <v>-</v>
      </c>
      <c r="I128" s="101" t="str">
        <f t="shared" ca="1" si="7"/>
        <v>-</v>
      </c>
      <c r="J128" s="28"/>
      <c r="K128" s="25" t="e">
        <f t="shared" ca="1" si="12"/>
        <v>#REF!</v>
      </c>
      <c r="L128" s="30"/>
      <c r="M128" s="30"/>
      <c r="N128" s="33" t="str">
        <f t="shared" si="9"/>
        <v>Veuillez saisir la durée de traitement ATB retrouvée</v>
      </c>
      <c r="O128" s="127"/>
      <c r="P128" s="30"/>
      <c r="Q128" s="30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</row>
    <row r="129" spans="1:44" ht="21" customHeight="1" x14ac:dyDescent="0.25">
      <c r="A129" s="24">
        <f>'Identification ES'!$C$5</f>
        <v>0</v>
      </c>
      <c r="B129" s="96" t="s">
        <v>163</v>
      </c>
      <c r="C129" s="40"/>
      <c r="D129" s="27"/>
      <c r="E129" s="28"/>
      <c r="F129" s="26" t="e">
        <f t="shared" ca="1" si="11"/>
        <v>#REF!</v>
      </c>
      <c r="G129" s="94"/>
      <c r="H129" s="25" t="str">
        <f t="shared" ca="1" si="6"/>
        <v>-</v>
      </c>
      <c r="I129" s="101" t="str">
        <f t="shared" ca="1" si="7"/>
        <v>-</v>
      </c>
      <c r="J129" s="28"/>
      <c r="K129" s="25" t="e">
        <f t="shared" ca="1" si="12"/>
        <v>#REF!</v>
      </c>
      <c r="L129" s="30"/>
      <c r="M129" s="30"/>
      <c r="N129" s="33" t="str">
        <f t="shared" si="9"/>
        <v>Veuillez saisir la durée de traitement ATB retrouvée</v>
      </c>
      <c r="O129" s="127"/>
      <c r="P129" s="30"/>
      <c r="Q129" s="30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</row>
    <row r="130" spans="1:44" ht="21" customHeight="1" x14ac:dyDescent="0.25">
      <c r="A130" s="24">
        <f>'Identification ES'!$C$5</f>
        <v>0</v>
      </c>
      <c r="B130" s="96" t="s">
        <v>164</v>
      </c>
      <c r="C130" s="40"/>
      <c r="D130" s="27"/>
      <c r="E130" s="28"/>
      <c r="F130" s="26" t="e">
        <f t="shared" ca="1" si="11"/>
        <v>#REF!</v>
      </c>
      <c r="G130" s="94"/>
      <c r="H130" s="25" t="str">
        <f t="shared" ca="1" si="6"/>
        <v>-</v>
      </c>
      <c r="I130" s="101" t="str">
        <f t="shared" ca="1" si="7"/>
        <v>-</v>
      </c>
      <c r="J130" s="28"/>
      <c r="K130" s="25" t="e">
        <f t="shared" ca="1" si="12"/>
        <v>#REF!</v>
      </c>
      <c r="L130" s="30"/>
      <c r="M130" s="30"/>
      <c r="N130" s="33" t="str">
        <f t="shared" si="9"/>
        <v>Veuillez saisir la durée de traitement ATB retrouvée</v>
      </c>
      <c r="O130" s="127"/>
      <c r="P130" s="30"/>
      <c r="Q130" s="30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</row>
    <row r="131" spans="1:44" ht="21" customHeight="1" x14ac:dyDescent="0.25">
      <c r="A131" s="24">
        <f>'Identification ES'!$C$5</f>
        <v>0</v>
      </c>
      <c r="B131" s="96" t="s">
        <v>165</v>
      </c>
      <c r="C131" s="40"/>
      <c r="D131" s="27"/>
      <c r="E131" s="28"/>
      <c r="F131" s="26" t="e">
        <f t="shared" ca="1" si="11"/>
        <v>#REF!</v>
      </c>
      <c r="G131" s="94"/>
      <c r="H131" s="25" t="str">
        <f t="shared" ca="1" si="6"/>
        <v>-</v>
      </c>
      <c r="I131" s="101" t="str">
        <f t="shared" ca="1" si="7"/>
        <v>-</v>
      </c>
      <c r="J131" s="28"/>
      <c r="K131" s="25" t="e">
        <f t="shared" ca="1" si="12"/>
        <v>#REF!</v>
      </c>
      <c r="L131" s="30"/>
      <c r="M131" s="30"/>
      <c r="N131" s="33" t="str">
        <f t="shared" si="9"/>
        <v>Veuillez saisir la durée de traitement ATB retrouvée</v>
      </c>
      <c r="O131" s="127"/>
      <c r="P131" s="30"/>
      <c r="Q131" s="30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</row>
    <row r="132" spans="1:44" ht="21" customHeight="1" x14ac:dyDescent="0.25">
      <c r="A132" s="24">
        <f>'Identification ES'!$C$5</f>
        <v>0</v>
      </c>
      <c r="B132" s="96" t="s">
        <v>166</v>
      </c>
      <c r="C132" s="40"/>
      <c r="D132" s="27"/>
      <c r="E132" s="28"/>
      <c r="F132" s="26" t="e">
        <f t="shared" ca="1" si="11"/>
        <v>#REF!</v>
      </c>
      <c r="G132" s="94"/>
      <c r="H132" s="25" t="str">
        <f t="shared" ca="1" si="6"/>
        <v>-</v>
      </c>
      <c r="I132" s="101" t="str">
        <f t="shared" ca="1" si="7"/>
        <v>-</v>
      </c>
      <c r="J132" s="28"/>
      <c r="K132" s="25" t="e">
        <f t="shared" ca="1" si="12"/>
        <v>#REF!</v>
      </c>
      <c r="L132" s="30"/>
      <c r="M132" s="30"/>
      <c r="N132" s="33" t="str">
        <f t="shared" si="9"/>
        <v>Veuillez saisir la durée de traitement ATB retrouvée</v>
      </c>
      <c r="O132" s="127"/>
      <c r="P132" s="30"/>
      <c r="Q132" s="30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</row>
    <row r="133" spans="1:44" ht="21" customHeight="1" x14ac:dyDescent="0.25">
      <c r="A133" s="24">
        <f>'Identification ES'!$C$5</f>
        <v>0</v>
      </c>
      <c r="B133" s="96" t="s">
        <v>167</v>
      </c>
      <c r="C133" s="40"/>
      <c r="D133" s="27"/>
      <c r="E133" s="28"/>
      <c r="F133" s="26" t="e">
        <f t="shared" ca="1" si="11"/>
        <v>#REF!</v>
      </c>
      <c r="G133" s="94"/>
      <c r="H133" s="25" t="str">
        <f t="shared" ca="1" si="6"/>
        <v>-</v>
      </c>
      <c r="I133" s="101" t="str">
        <f t="shared" ca="1" si="7"/>
        <v>-</v>
      </c>
      <c r="J133" s="28"/>
      <c r="K133" s="25" t="e">
        <f t="shared" ca="1" si="12"/>
        <v>#REF!</v>
      </c>
      <c r="L133" s="30"/>
      <c r="M133" s="30"/>
      <c r="N133" s="33" t="str">
        <f t="shared" si="9"/>
        <v>Veuillez saisir la durée de traitement ATB retrouvée</v>
      </c>
      <c r="O133" s="127"/>
      <c r="P133" s="30"/>
      <c r="Q133" s="30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</row>
    <row r="134" spans="1:44" ht="21" customHeight="1" x14ac:dyDescent="0.25">
      <c r="A134" s="24">
        <f>'Identification ES'!$C$5</f>
        <v>0</v>
      </c>
      <c r="B134" s="96" t="s">
        <v>168</v>
      </c>
      <c r="C134" s="40"/>
      <c r="D134" s="27"/>
      <c r="E134" s="28"/>
      <c r="F134" s="26" t="e">
        <f t="shared" ca="1" si="11"/>
        <v>#REF!</v>
      </c>
      <c r="G134" s="94"/>
      <c r="H134" s="25" t="str">
        <f t="shared" ca="1" si="6"/>
        <v>-</v>
      </c>
      <c r="I134" s="101" t="str">
        <f t="shared" ca="1" si="7"/>
        <v>-</v>
      </c>
      <c r="J134" s="28"/>
      <c r="K134" s="25" t="e">
        <f t="shared" ca="1" si="12"/>
        <v>#REF!</v>
      </c>
      <c r="L134" s="30"/>
      <c r="M134" s="30"/>
      <c r="N134" s="33" t="str">
        <f t="shared" si="9"/>
        <v>Veuillez saisir la durée de traitement ATB retrouvée</v>
      </c>
      <c r="O134" s="127"/>
      <c r="P134" s="30"/>
      <c r="Q134" s="30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</row>
    <row r="135" spans="1:44" ht="21" customHeight="1" x14ac:dyDescent="0.25">
      <c r="A135" s="24">
        <f>'Identification ES'!$C$5</f>
        <v>0</v>
      </c>
      <c r="B135" s="96" t="s">
        <v>169</v>
      </c>
      <c r="C135" s="40"/>
      <c r="D135" s="27"/>
      <c r="E135" s="28"/>
      <c r="F135" s="26" t="e">
        <f t="shared" ca="1" si="11"/>
        <v>#REF!</v>
      </c>
      <c r="G135" s="94"/>
      <c r="H135" s="25" t="str">
        <f t="shared" ca="1" si="6"/>
        <v>-</v>
      </c>
      <c r="I135" s="101" t="str">
        <f t="shared" ca="1" si="7"/>
        <v>-</v>
      </c>
      <c r="J135" s="28"/>
      <c r="K135" s="25" t="e">
        <f t="shared" ca="1" si="12"/>
        <v>#REF!</v>
      </c>
      <c r="L135" s="30"/>
      <c r="M135" s="30"/>
      <c r="N135" s="33" t="str">
        <f t="shared" si="9"/>
        <v>Veuillez saisir la durée de traitement ATB retrouvée</v>
      </c>
      <c r="O135" s="127"/>
      <c r="P135" s="30"/>
      <c r="Q135" s="30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</row>
    <row r="136" spans="1:44" ht="21" customHeight="1" x14ac:dyDescent="0.25">
      <c r="A136" s="24">
        <f>'Identification ES'!$C$5</f>
        <v>0</v>
      </c>
      <c r="B136" s="96" t="s">
        <v>170</v>
      </c>
      <c r="C136" s="40"/>
      <c r="D136" s="27"/>
      <c r="E136" s="28"/>
      <c r="F136" s="26" t="e">
        <f t="shared" ca="1" si="11"/>
        <v>#REF!</v>
      </c>
      <c r="G136" s="94"/>
      <c r="H136" s="25" t="str">
        <f t="shared" ca="1" si="6"/>
        <v>-</v>
      </c>
      <c r="I136" s="101" t="str">
        <f t="shared" ca="1" si="7"/>
        <v>-</v>
      </c>
      <c r="J136" s="28"/>
      <c r="K136" s="25" t="e">
        <f t="shared" ca="1" si="12"/>
        <v>#REF!</v>
      </c>
      <c r="L136" s="30"/>
      <c r="M136" s="30"/>
      <c r="N136" s="33" t="str">
        <f t="shared" si="9"/>
        <v>Veuillez saisir la durée de traitement ATB retrouvée</v>
      </c>
      <c r="O136" s="127"/>
      <c r="P136" s="30"/>
      <c r="Q136" s="30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</row>
    <row r="137" spans="1:44" ht="21" customHeight="1" x14ac:dyDescent="0.25">
      <c r="A137" s="24">
        <f>'Identification ES'!$C$5</f>
        <v>0</v>
      </c>
      <c r="B137" s="96" t="s">
        <v>171</v>
      </c>
      <c r="C137" s="40"/>
      <c r="D137" s="27"/>
      <c r="E137" s="28"/>
      <c r="F137" s="26" t="e">
        <f t="shared" ca="1" si="11"/>
        <v>#REF!</v>
      </c>
      <c r="G137" s="94"/>
      <c r="H137" s="25" t="str">
        <f t="shared" ca="1" si="6"/>
        <v>-</v>
      </c>
      <c r="I137" s="101" t="str">
        <f t="shared" ca="1" si="7"/>
        <v>-</v>
      </c>
      <c r="J137" s="28"/>
      <c r="K137" s="25" t="e">
        <f t="shared" ca="1" si="12"/>
        <v>#REF!</v>
      </c>
      <c r="L137" s="30"/>
      <c r="M137" s="30"/>
      <c r="N137" s="33" t="str">
        <f t="shared" si="9"/>
        <v>Veuillez saisir la durée de traitement ATB retrouvée</v>
      </c>
      <c r="O137" s="127"/>
      <c r="P137" s="30"/>
      <c r="Q137" s="30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</row>
    <row r="138" spans="1:44" ht="21" customHeight="1" x14ac:dyDescent="0.25">
      <c r="A138" s="24">
        <f>'Identification ES'!$C$5</f>
        <v>0</v>
      </c>
      <c r="B138" s="96" t="s">
        <v>172</v>
      </c>
      <c r="C138" s="40"/>
      <c r="D138" s="27"/>
      <c r="E138" s="28"/>
      <c r="F138" s="26" t="e">
        <f t="shared" ca="1" si="11"/>
        <v>#REF!</v>
      </c>
      <c r="G138" s="94"/>
      <c r="H138" s="25" t="str">
        <f t="shared" ca="1" si="6"/>
        <v>-</v>
      </c>
      <c r="I138" s="101" t="str">
        <f t="shared" ca="1" si="7"/>
        <v>-</v>
      </c>
      <c r="J138" s="28"/>
      <c r="K138" s="25" t="e">
        <f t="shared" ca="1" si="12"/>
        <v>#REF!</v>
      </c>
      <c r="L138" s="30"/>
      <c r="M138" s="30"/>
      <c r="N138" s="33" t="str">
        <f t="shared" si="9"/>
        <v>Veuillez saisir la durée de traitement ATB retrouvée</v>
      </c>
      <c r="O138" s="127"/>
      <c r="P138" s="30"/>
      <c r="Q138" s="30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</row>
    <row r="139" spans="1:44" ht="21" customHeight="1" x14ac:dyDescent="0.25">
      <c r="A139" s="24">
        <f>'Identification ES'!$C$5</f>
        <v>0</v>
      </c>
      <c r="B139" s="96" t="s">
        <v>173</v>
      </c>
      <c r="C139" s="40"/>
      <c r="D139" s="27"/>
      <c r="E139" s="28"/>
      <c r="F139" s="26" t="e">
        <f t="shared" ca="1" si="11"/>
        <v>#REF!</v>
      </c>
      <c r="G139" s="94"/>
      <c r="H139" s="25" t="str">
        <f t="shared" ca="1" si="6"/>
        <v>-</v>
      </c>
      <c r="I139" s="101" t="str">
        <f t="shared" ca="1" si="7"/>
        <v>-</v>
      </c>
      <c r="J139" s="28"/>
      <c r="K139" s="25" t="e">
        <f t="shared" ca="1" si="12"/>
        <v>#REF!</v>
      </c>
      <c r="L139" s="30"/>
      <c r="M139" s="30"/>
      <c r="N139" s="33" t="str">
        <f t="shared" si="9"/>
        <v>Veuillez saisir la durée de traitement ATB retrouvée</v>
      </c>
      <c r="O139" s="127"/>
      <c r="P139" s="30"/>
      <c r="Q139" s="30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</row>
    <row r="140" spans="1:44" ht="21" customHeight="1" x14ac:dyDescent="0.25">
      <c r="A140" s="24">
        <f>'Identification ES'!$C$5</f>
        <v>0</v>
      </c>
      <c r="B140" s="96" t="s">
        <v>174</v>
      </c>
      <c r="C140" s="40"/>
      <c r="D140" s="27"/>
      <c r="E140" s="28"/>
      <c r="F140" s="26" t="e">
        <f t="shared" ca="1" si="11"/>
        <v>#REF!</v>
      </c>
      <c r="G140" s="94"/>
      <c r="H140" s="25" t="str">
        <f t="shared" ca="1" si="6"/>
        <v>-</v>
      </c>
      <c r="I140" s="101" t="str">
        <f t="shared" ca="1" si="7"/>
        <v>-</v>
      </c>
      <c r="J140" s="28"/>
      <c r="K140" s="25" t="e">
        <f t="shared" ca="1" si="12"/>
        <v>#REF!</v>
      </c>
      <c r="L140" s="30"/>
      <c r="M140" s="30"/>
      <c r="N140" s="33" t="str">
        <f t="shared" si="9"/>
        <v>Veuillez saisir la durée de traitement ATB retrouvée</v>
      </c>
      <c r="O140" s="127"/>
      <c r="P140" s="30"/>
      <c r="Q140" s="30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</row>
    <row r="141" spans="1:44" ht="21" customHeight="1" x14ac:dyDescent="0.25">
      <c r="A141" s="24">
        <f>'Identification ES'!$C$5</f>
        <v>0</v>
      </c>
      <c r="B141" s="96" t="s">
        <v>175</v>
      </c>
      <c r="C141" s="40"/>
      <c r="D141" s="27"/>
      <c r="E141" s="28"/>
      <c r="F141" s="26" t="e">
        <f t="shared" ca="1" si="11"/>
        <v>#REF!</v>
      </c>
      <c r="G141" s="94"/>
      <c r="H141" s="25" t="str">
        <f t="shared" ref="H141:H161" ca="1" si="13">IFERROR((G141-F141),"-")</f>
        <v>-</v>
      </c>
      <c r="I141" s="101" t="str">
        <f t="shared" ref="I141:I161" ca="1" si="14">IFERROR((ABS(H141/F141)),"-")</f>
        <v>-</v>
      </c>
      <c r="J141" s="28"/>
      <c r="K141" s="25" t="e">
        <f t="shared" ca="1" si="12"/>
        <v>#REF!</v>
      </c>
      <c r="L141" s="30"/>
      <c r="M141" s="30"/>
      <c r="N141" s="33" t="str">
        <f t="shared" ref="N141:N161" si="15">IF(D141="Autre indication","Le patient ne respecte pas les critères d'inclusion",IF(D141="Indication non retrouvée","Antibiothérapie non justifiée",IF(E141="Autre indication (hors reco SPILF)","Le patient ne respecte pas les critères d'inclusion",IF(E141="Indication précise non retrouvée","Antibiothérapie non justifiée",IF(G141="","Veuillez saisir la durée de traitement ATB retrouvée",IF(K141="OUI","Antibiothérapie justifiée",IF(L141="OUI","Antibiothérapie justifiée","Antibiothérapie non justifiée")))))))</f>
        <v>Veuillez saisir la durée de traitement ATB retrouvée</v>
      </c>
      <c r="O141" s="127"/>
      <c r="P141" s="30"/>
      <c r="Q141" s="30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</row>
    <row r="142" spans="1:44" ht="21" customHeight="1" x14ac:dyDescent="0.25">
      <c r="A142" s="24">
        <f>'Identification ES'!$C$5</f>
        <v>0</v>
      </c>
      <c r="B142" s="96" t="s">
        <v>176</v>
      </c>
      <c r="C142" s="40"/>
      <c r="D142" s="27"/>
      <c r="E142" s="28"/>
      <c r="F142" s="26" t="e">
        <f t="shared" ca="1" si="11"/>
        <v>#REF!</v>
      </c>
      <c r="G142" s="94"/>
      <c r="H142" s="25" t="str">
        <f t="shared" ca="1" si="13"/>
        <v>-</v>
      </c>
      <c r="I142" s="101" t="str">
        <f t="shared" ca="1" si="14"/>
        <v>-</v>
      </c>
      <c r="J142" s="28"/>
      <c r="K142" s="25" t="e">
        <f t="shared" ca="1" si="12"/>
        <v>#REF!</v>
      </c>
      <c r="L142" s="30"/>
      <c r="M142" s="30"/>
      <c r="N142" s="33" t="str">
        <f t="shared" si="15"/>
        <v>Veuillez saisir la durée de traitement ATB retrouvée</v>
      </c>
      <c r="O142" s="127"/>
      <c r="P142" s="30"/>
      <c r="Q142" s="30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</row>
    <row r="143" spans="1:44" ht="21" customHeight="1" x14ac:dyDescent="0.25">
      <c r="A143" s="24">
        <f>'Identification ES'!$C$5</f>
        <v>0</v>
      </c>
      <c r="B143" s="96" t="s">
        <v>177</v>
      </c>
      <c r="C143" s="40"/>
      <c r="D143" s="27"/>
      <c r="E143" s="28"/>
      <c r="F143" s="26" t="e">
        <f t="shared" ca="1" si="11"/>
        <v>#REF!</v>
      </c>
      <c r="G143" s="94"/>
      <c r="H143" s="25" t="str">
        <f t="shared" ca="1" si="13"/>
        <v>-</v>
      </c>
      <c r="I143" s="101" t="str">
        <f t="shared" ca="1" si="14"/>
        <v>-</v>
      </c>
      <c r="J143" s="28"/>
      <c r="K143" s="25" t="e">
        <f t="shared" ca="1" si="12"/>
        <v>#REF!</v>
      </c>
      <c r="L143" s="30"/>
      <c r="M143" s="30"/>
      <c r="N143" s="33" t="str">
        <f t="shared" si="15"/>
        <v>Veuillez saisir la durée de traitement ATB retrouvée</v>
      </c>
      <c r="O143" s="127"/>
      <c r="P143" s="30"/>
      <c r="Q143" s="30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</row>
    <row r="144" spans="1:44" ht="21" customHeight="1" x14ac:dyDescent="0.25">
      <c r="A144" s="24">
        <f>'Identification ES'!$C$5</f>
        <v>0</v>
      </c>
      <c r="B144" s="96" t="s">
        <v>178</v>
      </c>
      <c r="C144" s="40"/>
      <c r="D144" s="27"/>
      <c r="E144" s="28"/>
      <c r="F144" s="26" t="e">
        <f t="shared" ca="1" si="11"/>
        <v>#REF!</v>
      </c>
      <c r="G144" s="94"/>
      <c r="H144" s="25" t="str">
        <f t="shared" ca="1" si="13"/>
        <v>-</v>
      </c>
      <c r="I144" s="101" t="str">
        <f t="shared" ca="1" si="14"/>
        <v>-</v>
      </c>
      <c r="J144" s="28"/>
      <c r="K144" s="25" t="e">
        <f t="shared" ca="1" si="12"/>
        <v>#REF!</v>
      </c>
      <c r="L144" s="30"/>
      <c r="M144" s="30"/>
      <c r="N144" s="33" t="str">
        <f t="shared" si="15"/>
        <v>Veuillez saisir la durée de traitement ATB retrouvée</v>
      </c>
      <c r="O144" s="127"/>
      <c r="P144" s="30"/>
      <c r="Q144" s="30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</row>
    <row r="145" spans="1:44" ht="21" customHeight="1" x14ac:dyDescent="0.25">
      <c r="A145" s="24">
        <f>'Identification ES'!$C$5</f>
        <v>0</v>
      </c>
      <c r="B145" s="96" t="s">
        <v>179</v>
      </c>
      <c r="C145" s="40"/>
      <c r="D145" s="27"/>
      <c r="E145" s="28"/>
      <c r="F145" s="26" t="e">
        <f t="shared" ca="1" si="11"/>
        <v>#REF!</v>
      </c>
      <c r="G145" s="94"/>
      <c r="H145" s="25" t="str">
        <f t="shared" ca="1" si="13"/>
        <v>-</v>
      </c>
      <c r="I145" s="101" t="str">
        <f t="shared" ca="1" si="14"/>
        <v>-</v>
      </c>
      <c r="J145" s="28"/>
      <c r="K145" s="25" t="e">
        <f t="shared" ca="1" si="12"/>
        <v>#REF!</v>
      </c>
      <c r="L145" s="30"/>
      <c r="M145" s="30"/>
      <c r="N145" s="33" t="str">
        <f t="shared" si="15"/>
        <v>Veuillez saisir la durée de traitement ATB retrouvée</v>
      </c>
      <c r="O145" s="127"/>
      <c r="P145" s="30"/>
      <c r="Q145" s="30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</row>
    <row r="146" spans="1:44" ht="21" customHeight="1" x14ac:dyDescent="0.25">
      <c r="A146" s="24">
        <f>'Identification ES'!$C$5</f>
        <v>0</v>
      </c>
      <c r="B146" s="96" t="s">
        <v>180</v>
      </c>
      <c r="C146" s="40"/>
      <c r="D146" s="27"/>
      <c r="E146" s="28"/>
      <c r="F146" s="26" t="e">
        <f t="shared" ca="1" si="11"/>
        <v>#REF!</v>
      </c>
      <c r="G146" s="94"/>
      <c r="H146" s="25" t="str">
        <f t="shared" ca="1" si="13"/>
        <v>-</v>
      </c>
      <c r="I146" s="101" t="str">
        <f t="shared" ca="1" si="14"/>
        <v>-</v>
      </c>
      <c r="J146" s="28"/>
      <c r="K146" s="25" t="e">
        <f t="shared" ca="1" si="12"/>
        <v>#REF!</v>
      </c>
      <c r="L146" s="30"/>
      <c r="M146" s="30"/>
      <c r="N146" s="33" t="str">
        <f t="shared" si="15"/>
        <v>Veuillez saisir la durée de traitement ATB retrouvée</v>
      </c>
      <c r="O146" s="127"/>
      <c r="P146" s="30"/>
      <c r="Q146" s="30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</row>
    <row r="147" spans="1:44" ht="21" customHeight="1" x14ac:dyDescent="0.25">
      <c r="A147" s="24">
        <f>'Identification ES'!$C$5</f>
        <v>0</v>
      </c>
      <c r="B147" s="96" t="s">
        <v>181</v>
      </c>
      <c r="C147" s="40"/>
      <c r="D147" s="27"/>
      <c r="E147" s="28"/>
      <c r="F147" s="26" t="e">
        <f t="shared" ca="1" si="11"/>
        <v>#REF!</v>
      </c>
      <c r="G147" s="94"/>
      <c r="H147" s="25" t="str">
        <f t="shared" ca="1" si="13"/>
        <v>-</v>
      </c>
      <c r="I147" s="101" t="str">
        <f t="shared" ca="1" si="14"/>
        <v>-</v>
      </c>
      <c r="J147" s="28"/>
      <c r="K147" s="25" t="e">
        <f t="shared" ca="1" si="12"/>
        <v>#REF!</v>
      </c>
      <c r="L147" s="30"/>
      <c r="M147" s="30"/>
      <c r="N147" s="33" t="str">
        <f t="shared" si="15"/>
        <v>Veuillez saisir la durée de traitement ATB retrouvée</v>
      </c>
      <c r="O147" s="127"/>
      <c r="P147" s="30"/>
      <c r="Q147" s="30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</row>
    <row r="148" spans="1:44" ht="21" customHeight="1" x14ac:dyDescent="0.25">
      <c r="A148" s="24">
        <f>'Identification ES'!$C$5</f>
        <v>0</v>
      </c>
      <c r="B148" s="96" t="s">
        <v>182</v>
      </c>
      <c r="C148" s="40"/>
      <c r="D148" s="27"/>
      <c r="E148" s="28"/>
      <c r="F148" s="26" t="e">
        <f t="shared" ca="1" si="11"/>
        <v>#REF!</v>
      </c>
      <c r="G148" s="94"/>
      <c r="H148" s="25" t="str">
        <f t="shared" ca="1" si="13"/>
        <v>-</v>
      </c>
      <c r="I148" s="101" t="str">
        <f t="shared" ca="1" si="14"/>
        <v>-</v>
      </c>
      <c r="J148" s="28"/>
      <c r="K148" s="25" t="e">
        <f t="shared" ca="1" si="12"/>
        <v>#REF!</v>
      </c>
      <c r="L148" s="30"/>
      <c r="M148" s="30"/>
      <c r="N148" s="33" t="str">
        <f t="shared" si="15"/>
        <v>Veuillez saisir la durée de traitement ATB retrouvée</v>
      </c>
      <c r="O148" s="127"/>
      <c r="P148" s="30"/>
      <c r="Q148" s="30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</row>
    <row r="149" spans="1:44" ht="21" customHeight="1" x14ac:dyDescent="0.25">
      <c r="A149" s="24">
        <f>'Identification ES'!$C$5</f>
        <v>0</v>
      </c>
      <c r="B149" s="96" t="s">
        <v>183</v>
      </c>
      <c r="C149" s="40"/>
      <c r="D149" s="27"/>
      <c r="E149" s="28"/>
      <c r="F149" s="26" t="e">
        <f t="shared" ca="1" si="11"/>
        <v>#REF!</v>
      </c>
      <c r="G149" s="94"/>
      <c r="H149" s="25" t="str">
        <f t="shared" ca="1" si="13"/>
        <v>-</v>
      </c>
      <c r="I149" s="101" t="str">
        <f t="shared" ca="1" si="14"/>
        <v>-</v>
      </c>
      <c r="J149" s="28"/>
      <c r="K149" s="25" t="e">
        <f t="shared" ca="1" si="12"/>
        <v>#REF!</v>
      </c>
      <c r="L149" s="30"/>
      <c r="M149" s="30"/>
      <c r="N149" s="33" t="str">
        <f t="shared" si="15"/>
        <v>Veuillez saisir la durée de traitement ATB retrouvée</v>
      </c>
      <c r="O149" s="127"/>
      <c r="P149" s="30"/>
      <c r="Q149" s="30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</row>
    <row r="150" spans="1:44" ht="21" customHeight="1" x14ac:dyDescent="0.25">
      <c r="A150" s="24">
        <f>'Identification ES'!$C$5</f>
        <v>0</v>
      </c>
      <c r="B150" s="96" t="s">
        <v>184</v>
      </c>
      <c r="C150" s="40"/>
      <c r="D150" s="27"/>
      <c r="E150" s="28"/>
      <c r="F150" s="26" t="e">
        <f t="shared" ca="1" si="11"/>
        <v>#REF!</v>
      </c>
      <c r="G150" s="94"/>
      <c r="H150" s="25" t="str">
        <f t="shared" ca="1" si="13"/>
        <v>-</v>
      </c>
      <c r="I150" s="101" t="str">
        <f t="shared" ca="1" si="14"/>
        <v>-</v>
      </c>
      <c r="J150" s="28"/>
      <c r="K150" s="25" t="e">
        <f t="shared" ca="1" si="12"/>
        <v>#REF!</v>
      </c>
      <c r="L150" s="30"/>
      <c r="M150" s="30"/>
      <c r="N150" s="33" t="str">
        <f t="shared" si="15"/>
        <v>Veuillez saisir la durée de traitement ATB retrouvée</v>
      </c>
      <c r="O150" s="127"/>
      <c r="P150" s="30"/>
      <c r="Q150" s="30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</row>
    <row r="151" spans="1:44" ht="21" customHeight="1" x14ac:dyDescent="0.25">
      <c r="A151" s="24">
        <f>'Identification ES'!$C$5</f>
        <v>0</v>
      </c>
      <c r="B151" s="96" t="s">
        <v>185</v>
      </c>
      <c r="C151" s="40"/>
      <c r="D151" s="27"/>
      <c r="E151" s="28"/>
      <c r="F151" s="26" t="e">
        <f t="shared" ca="1" si="11"/>
        <v>#REF!</v>
      </c>
      <c r="G151" s="94"/>
      <c r="H151" s="25" t="str">
        <f t="shared" ca="1" si="13"/>
        <v>-</v>
      </c>
      <c r="I151" s="101" t="str">
        <f t="shared" ca="1" si="14"/>
        <v>-</v>
      </c>
      <c r="J151" s="28"/>
      <c r="K151" s="25" t="e">
        <f t="shared" ca="1" si="12"/>
        <v>#REF!</v>
      </c>
      <c r="L151" s="30"/>
      <c r="M151" s="30"/>
      <c r="N151" s="33" t="str">
        <f t="shared" si="15"/>
        <v>Veuillez saisir la durée de traitement ATB retrouvée</v>
      </c>
      <c r="O151" s="127"/>
      <c r="P151" s="30"/>
      <c r="Q151" s="30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</row>
    <row r="152" spans="1:44" ht="21" customHeight="1" x14ac:dyDescent="0.25">
      <c r="A152" s="24">
        <f>'Identification ES'!$C$5</f>
        <v>0</v>
      </c>
      <c r="B152" s="96" t="s">
        <v>186</v>
      </c>
      <c r="C152" s="40"/>
      <c r="D152" s="27"/>
      <c r="E152" s="28"/>
      <c r="F152" s="26" t="e">
        <f t="shared" ca="1" si="11"/>
        <v>#REF!</v>
      </c>
      <c r="G152" s="94"/>
      <c r="H152" s="25" t="str">
        <f t="shared" ca="1" si="13"/>
        <v>-</v>
      </c>
      <c r="I152" s="101" t="str">
        <f t="shared" ca="1" si="14"/>
        <v>-</v>
      </c>
      <c r="J152" s="28"/>
      <c r="K152" s="25" t="e">
        <f t="shared" ca="1" si="12"/>
        <v>#REF!</v>
      </c>
      <c r="L152" s="30"/>
      <c r="M152" s="30"/>
      <c r="N152" s="33" t="str">
        <f t="shared" si="15"/>
        <v>Veuillez saisir la durée de traitement ATB retrouvée</v>
      </c>
      <c r="O152" s="127"/>
      <c r="P152" s="30"/>
      <c r="Q152" s="30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</row>
    <row r="153" spans="1:44" ht="21" customHeight="1" x14ac:dyDescent="0.25">
      <c r="A153" s="24">
        <f>'Identification ES'!$C$5</f>
        <v>0</v>
      </c>
      <c r="B153" s="96" t="s">
        <v>187</v>
      </c>
      <c r="C153" s="40"/>
      <c r="D153" s="27"/>
      <c r="E153" s="28"/>
      <c r="F153" s="26" t="e">
        <f t="shared" ca="1" si="11"/>
        <v>#REF!</v>
      </c>
      <c r="G153" s="94"/>
      <c r="H153" s="25" t="str">
        <f t="shared" ca="1" si="13"/>
        <v>-</v>
      </c>
      <c r="I153" s="101" t="str">
        <f t="shared" ca="1" si="14"/>
        <v>-</v>
      </c>
      <c r="J153" s="28"/>
      <c r="K153" s="25" t="e">
        <f t="shared" ca="1" si="12"/>
        <v>#REF!</v>
      </c>
      <c r="L153" s="30"/>
      <c r="M153" s="30"/>
      <c r="N153" s="33" t="str">
        <f t="shared" si="15"/>
        <v>Veuillez saisir la durée de traitement ATB retrouvée</v>
      </c>
      <c r="O153" s="127"/>
      <c r="P153" s="30"/>
      <c r="Q153" s="30"/>
    </row>
    <row r="154" spans="1:44" ht="21" customHeight="1" x14ac:dyDescent="0.25">
      <c r="A154" s="24">
        <f>'Identification ES'!$C$5</f>
        <v>0</v>
      </c>
      <c r="B154" s="96" t="s">
        <v>188</v>
      </c>
      <c r="C154" s="40"/>
      <c r="D154" s="27"/>
      <c r="E154" s="28"/>
      <c r="F154" s="26" t="e">
        <f t="shared" ref="F154:F161" ca="1" si="16">INDEX(OFFSET(INDIRECT(SUBSTITUTE(D154," ","_")),,1),MATCH(E154,INDIRECT(SUBSTITUTE(D154," ","_")),0))</f>
        <v>#REF!</v>
      </c>
      <c r="G154" s="94"/>
      <c r="H154" s="25" t="str">
        <f t="shared" ca="1" si="13"/>
        <v>-</v>
      </c>
      <c r="I154" s="101" t="str">
        <f t="shared" ca="1" si="14"/>
        <v>-</v>
      </c>
      <c r="J154" s="28"/>
      <c r="K154" s="25" t="e">
        <f t="shared" ref="K154:K161" ca="1" si="17">IF(F154="NA","NA",IF(F154&lt;&gt;G154,"NON","OUI"))</f>
        <v>#REF!</v>
      </c>
      <c r="L154" s="30"/>
      <c r="M154" s="30"/>
      <c r="N154" s="33" t="str">
        <f t="shared" si="15"/>
        <v>Veuillez saisir la durée de traitement ATB retrouvée</v>
      </c>
      <c r="O154" s="127"/>
      <c r="P154" s="30"/>
      <c r="Q154" s="30"/>
    </row>
    <row r="155" spans="1:44" ht="21" customHeight="1" x14ac:dyDescent="0.25">
      <c r="A155" s="24">
        <f>'Identification ES'!$C$5</f>
        <v>0</v>
      </c>
      <c r="B155" s="96" t="s">
        <v>189</v>
      </c>
      <c r="C155" s="40"/>
      <c r="D155" s="27"/>
      <c r="E155" s="28"/>
      <c r="F155" s="26" t="e">
        <f t="shared" ca="1" si="16"/>
        <v>#REF!</v>
      </c>
      <c r="G155" s="94"/>
      <c r="H155" s="25" t="str">
        <f t="shared" ca="1" si="13"/>
        <v>-</v>
      </c>
      <c r="I155" s="101" t="str">
        <f t="shared" ca="1" si="14"/>
        <v>-</v>
      </c>
      <c r="J155" s="28"/>
      <c r="K155" s="25" t="e">
        <f t="shared" ca="1" si="17"/>
        <v>#REF!</v>
      </c>
      <c r="L155" s="30"/>
      <c r="M155" s="30"/>
      <c r="N155" s="33" t="str">
        <f t="shared" si="15"/>
        <v>Veuillez saisir la durée de traitement ATB retrouvée</v>
      </c>
      <c r="O155" s="127"/>
      <c r="P155" s="30"/>
      <c r="Q155" s="30"/>
    </row>
    <row r="156" spans="1:44" ht="21" customHeight="1" x14ac:dyDescent="0.25">
      <c r="A156" s="24">
        <f>'Identification ES'!$C$5</f>
        <v>0</v>
      </c>
      <c r="B156" s="96" t="s">
        <v>190</v>
      </c>
      <c r="C156" s="40"/>
      <c r="D156" s="27"/>
      <c r="E156" s="28"/>
      <c r="F156" s="26" t="e">
        <f t="shared" ca="1" si="16"/>
        <v>#REF!</v>
      </c>
      <c r="G156" s="94"/>
      <c r="H156" s="25" t="str">
        <f t="shared" ca="1" si="13"/>
        <v>-</v>
      </c>
      <c r="I156" s="101" t="str">
        <f t="shared" ca="1" si="14"/>
        <v>-</v>
      </c>
      <c r="J156" s="28"/>
      <c r="K156" s="25" t="e">
        <f t="shared" ca="1" si="17"/>
        <v>#REF!</v>
      </c>
      <c r="L156" s="30"/>
      <c r="M156" s="30"/>
      <c r="N156" s="33" t="str">
        <f t="shared" si="15"/>
        <v>Veuillez saisir la durée de traitement ATB retrouvée</v>
      </c>
      <c r="O156" s="127"/>
      <c r="P156" s="30"/>
      <c r="Q156" s="30"/>
    </row>
    <row r="157" spans="1:44" ht="21" customHeight="1" x14ac:dyDescent="0.25">
      <c r="A157" s="24">
        <f>'Identification ES'!$C$5</f>
        <v>0</v>
      </c>
      <c r="B157" s="96" t="s">
        <v>191</v>
      </c>
      <c r="C157" s="40"/>
      <c r="D157" s="27"/>
      <c r="E157" s="28"/>
      <c r="F157" s="26" t="e">
        <f t="shared" ca="1" si="16"/>
        <v>#REF!</v>
      </c>
      <c r="G157" s="94"/>
      <c r="H157" s="25" t="str">
        <f t="shared" ca="1" si="13"/>
        <v>-</v>
      </c>
      <c r="I157" s="101" t="str">
        <f t="shared" ca="1" si="14"/>
        <v>-</v>
      </c>
      <c r="J157" s="28"/>
      <c r="K157" s="25" t="e">
        <f t="shared" ca="1" si="17"/>
        <v>#REF!</v>
      </c>
      <c r="L157" s="30"/>
      <c r="M157" s="30"/>
      <c r="N157" s="33" t="str">
        <f t="shared" si="15"/>
        <v>Veuillez saisir la durée de traitement ATB retrouvée</v>
      </c>
      <c r="O157" s="127"/>
      <c r="P157" s="30"/>
      <c r="Q157" s="30"/>
    </row>
    <row r="158" spans="1:44" ht="21" customHeight="1" x14ac:dyDescent="0.25">
      <c r="A158" s="24">
        <f>'Identification ES'!$C$5</f>
        <v>0</v>
      </c>
      <c r="B158" s="96" t="s">
        <v>192</v>
      </c>
      <c r="C158" s="40"/>
      <c r="D158" s="27"/>
      <c r="E158" s="28"/>
      <c r="F158" s="26" t="e">
        <f t="shared" ca="1" si="16"/>
        <v>#REF!</v>
      </c>
      <c r="G158" s="94"/>
      <c r="H158" s="25" t="str">
        <f t="shared" ca="1" si="13"/>
        <v>-</v>
      </c>
      <c r="I158" s="101" t="str">
        <f t="shared" ca="1" si="14"/>
        <v>-</v>
      </c>
      <c r="J158" s="28"/>
      <c r="K158" s="25" t="e">
        <f t="shared" ca="1" si="17"/>
        <v>#REF!</v>
      </c>
      <c r="L158" s="30"/>
      <c r="M158" s="30"/>
      <c r="N158" s="33" t="str">
        <f t="shared" si="15"/>
        <v>Veuillez saisir la durée de traitement ATB retrouvée</v>
      </c>
      <c r="O158" s="127"/>
      <c r="P158" s="30"/>
      <c r="Q158" s="30"/>
    </row>
    <row r="159" spans="1:44" ht="21" customHeight="1" x14ac:dyDescent="0.25">
      <c r="A159" s="24">
        <f>'Identification ES'!$C$5</f>
        <v>0</v>
      </c>
      <c r="B159" s="96" t="s">
        <v>193</v>
      </c>
      <c r="C159" s="40"/>
      <c r="D159" s="27"/>
      <c r="E159" s="28"/>
      <c r="F159" s="26" t="e">
        <f t="shared" ca="1" si="16"/>
        <v>#REF!</v>
      </c>
      <c r="G159" s="94"/>
      <c r="H159" s="25" t="str">
        <f t="shared" ca="1" si="13"/>
        <v>-</v>
      </c>
      <c r="I159" s="101" t="str">
        <f t="shared" ca="1" si="14"/>
        <v>-</v>
      </c>
      <c r="J159" s="28"/>
      <c r="K159" s="25" t="e">
        <f t="shared" ca="1" si="17"/>
        <v>#REF!</v>
      </c>
      <c r="L159" s="30"/>
      <c r="M159" s="30"/>
      <c r="N159" s="33" t="str">
        <f t="shared" si="15"/>
        <v>Veuillez saisir la durée de traitement ATB retrouvée</v>
      </c>
      <c r="O159" s="127"/>
      <c r="P159" s="30"/>
      <c r="Q159" s="30"/>
    </row>
    <row r="160" spans="1:44" ht="21" customHeight="1" x14ac:dyDescent="0.25">
      <c r="A160" s="24">
        <f>'Identification ES'!$C$5</f>
        <v>0</v>
      </c>
      <c r="B160" s="96" t="s">
        <v>194</v>
      </c>
      <c r="C160" s="40"/>
      <c r="D160" s="27"/>
      <c r="E160" s="28"/>
      <c r="F160" s="26" t="e">
        <f t="shared" ca="1" si="16"/>
        <v>#REF!</v>
      </c>
      <c r="G160" s="94"/>
      <c r="H160" s="25" t="str">
        <f t="shared" ca="1" si="13"/>
        <v>-</v>
      </c>
      <c r="I160" s="101" t="str">
        <f t="shared" ca="1" si="14"/>
        <v>-</v>
      </c>
      <c r="J160" s="28"/>
      <c r="K160" s="25" t="e">
        <f t="shared" ca="1" si="17"/>
        <v>#REF!</v>
      </c>
      <c r="L160" s="30"/>
      <c r="M160" s="30"/>
      <c r="N160" s="33" t="str">
        <f t="shared" si="15"/>
        <v>Veuillez saisir la durée de traitement ATB retrouvée</v>
      </c>
      <c r="O160" s="127"/>
      <c r="P160" s="30"/>
      <c r="Q160" s="30"/>
    </row>
    <row r="161" spans="1:17" ht="21" customHeight="1" x14ac:dyDescent="0.25">
      <c r="A161" s="24">
        <f>'Identification ES'!$C$5</f>
        <v>0</v>
      </c>
      <c r="B161" s="96" t="s">
        <v>195</v>
      </c>
      <c r="C161" s="40"/>
      <c r="D161" s="27"/>
      <c r="E161" s="28"/>
      <c r="F161" s="26" t="e">
        <f t="shared" ca="1" si="16"/>
        <v>#REF!</v>
      </c>
      <c r="G161" s="94"/>
      <c r="H161" s="25" t="str">
        <f t="shared" ca="1" si="13"/>
        <v>-</v>
      </c>
      <c r="I161" s="101" t="str">
        <f t="shared" ca="1" si="14"/>
        <v>-</v>
      </c>
      <c r="J161" s="28"/>
      <c r="K161" s="25" t="e">
        <f t="shared" ca="1" si="17"/>
        <v>#REF!</v>
      </c>
      <c r="L161" s="30"/>
      <c r="M161" s="30"/>
      <c r="N161" s="33" t="str">
        <f t="shared" si="15"/>
        <v>Veuillez saisir la durée de traitement ATB retrouvée</v>
      </c>
      <c r="O161" s="127"/>
      <c r="P161" s="30"/>
      <c r="Q161" s="30"/>
    </row>
    <row r="173" spans="1:17" x14ac:dyDescent="0.25">
      <c r="D173"/>
    </row>
    <row r="174" spans="1:17" x14ac:dyDescent="0.25">
      <c r="D174"/>
    </row>
    <row r="175" spans="1:17" x14ac:dyDescent="0.25">
      <c r="D175"/>
    </row>
    <row r="176" spans="1:17" x14ac:dyDescent="0.25">
      <c r="D176"/>
    </row>
    <row r="177" spans="4:4" x14ac:dyDescent="0.25">
      <c r="D177"/>
    </row>
    <row r="178" spans="4:4" x14ac:dyDescent="0.25">
      <c r="D178"/>
    </row>
    <row r="179" spans="4:4" x14ac:dyDescent="0.25">
      <c r="D179"/>
    </row>
  </sheetData>
  <sheetProtection formatCells="0" formatColumns="0" formatRows="0" insertColumns="0" insertRows="0" sort="0" autoFilter="0" pivotTables="0"/>
  <autoFilter ref="A11:Q161" xr:uid="{00000000-0009-0000-0000-000001000000}"/>
  <mergeCells count="20">
    <mergeCell ref="A1:Q1"/>
    <mergeCell ref="C2:D2"/>
    <mergeCell ref="A8:B8"/>
    <mergeCell ref="C7:D7"/>
    <mergeCell ref="C8:D8"/>
    <mergeCell ref="A2:B2"/>
    <mergeCell ref="H2:I2"/>
    <mergeCell ref="H3:I3"/>
    <mergeCell ref="H4:I4"/>
    <mergeCell ref="H5:I5"/>
    <mergeCell ref="H6:I6"/>
    <mergeCell ref="H7:I7"/>
    <mergeCell ref="H8:I8"/>
    <mergeCell ref="C9:D9"/>
    <mergeCell ref="A7:B7"/>
    <mergeCell ref="A9:B9"/>
    <mergeCell ref="A3:B3"/>
    <mergeCell ref="A4:B4"/>
    <mergeCell ref="C3:D3"/>
    <mergeCell ref="C4:D4"/>
  </mergeCells>
  <conditionalFormatting sqref="A1">
    <cfRule type="expression" dxfId="49" priority="1185" stopIfTrue="1">
      <formula>$A3="Autre indication"</formula>
    </cfRule>
    <cfRule type="expression" dxfId="48" priority="1184" stopIfTrue="1">
      <formula>#REF!="Autre indication"</formula>
    </cfRule>
  </conditionalFormatting>
  <conditionalFormatting sqref="A2:A6">
    <cfRule type="expression" dxfId="47" priority="109" stopIfTrue="1">
      <formula>$D1048567="Autre indication"</formula>
    </cfRule>
  </conditionalFormatting>
  <conditionalFormatting sqref="A7:A9">
    <cfRule type="expression" dxfId="46" priority="104" stopIfTrue="1">
      <formula>$D1048570="Autre indication"</formula>
    </cfRule>
  </conditionalFormatting>
  <conditionalFormatting sqref="A11">
    <cfRule type="expression" dxfId="45" priority="83" stopIfTrue="1">
      <formula>$E11="Autre indication (hors reco SPILF)"</formula>
    </cfRule>
  </conditionalFormatting>
  <conditionalFormatting sqref="A11:A161">
    <cfRule type="expression" dxfId="44" priority="82" stopIfTrue="1">
      <formula>$D11="Autre indication"</formula>
    </cfRule>
  </conditionalFormatting>
  <conditionalFormatting sqref="A12:A161">
    <cfRule type="expression" dxfId="43" priority="126" stopIfTrue="1">
      <formula>$E12="Autre indication  (hors reco SPILF)"</formula>
    </cfRule>
  </conditionalFormatting>
  <conditionalFormatting sqref="A12:G161">
    <cfRule type="expression" dxfId="42" priority="28" stopIfTrue="1">
      <formula>$E12="Autre indication (hors reco SPILF)"</formula>
    </cfRule>
  </conditionalFormatting>
  <conditionalFormatting sqref="B11">
    <cfRule type="expression" dxfId="41" priority="78" stopIfTrue="1">
      <formula>$D11="Autre indication"</formula>
    </cfRule>
    <cfRule type="expression" dxfId="40" priority="79" stopIfTrue="1">
      <formula>$E11="Autre indication (hors reco SPILF)"</formula>
    </cfRule>
  </conditionalFormatting>
  <conditionalFormatting sqref="C11">
    <cfRule type="expression" dxfId="39" priority="52" stopIfTrue="1">
      <formula>$D11="Autre indication"</formula>
    </cfRule>
  </conditionalFormatting>
  <conditionalFormatting sqref="D12:E161">
    <cfRule type="cellIs" dxfId="38" priority="67" operator="equal">
      <formula>"Indication non retrouvée"</formula>
    </cfRule>
  </conditionalFormatting>
  <conditionalFormatting sqref="D10:L11">
    <cfRule type="expression" dxfId="37" priority="17" stopIfTrue="1">
      <formula>$D10="Autre indication"</formula>
    </cfRule>
    <cfRule type="expression" dxfId="36" priority="18" stopIfTrue="1">
      <formula>$E10="Autre indication (hors reco SPILF)"</formula>
    </cfRule>
  </conditionalFormatting>
  <conditionalFormatting sqref="E2">
    <cfRule type="expression" dxfId="35" priority="51" stopIfTrue="1">
      <formula>#REF!="Autre indication (hors reco SPILF)"</formula>
    </cfRule>
  </conditionalFormatting>
  <conditionalFormatting sqref="E2:E6">
    <cfRule type="expression" dxfId="34" priority="50" stopIfTrue="1">
      <formula>$D8="Autre indication"</formula>
    </cfRule>
  </conditionalFormatting>
  <conditionalFormatting sqref="E3:E6">
    <cfRule type="expression" dxfId="33" priority="95" stopIfTrue="1">
      <formula>$E9="Autre indication (hors reco SPILF)"</formula>
    </cfRule>
  </conditionalFormatting>
  <conditionalFormatting sqref="E7:E8">
    <cfRule type="expression" dxfId="32" priority="97" stopIfTrue="1">
      <formula>$E10="Autre indication (hors reco SPILF)"</formula>
    </cfRule>
    <cfRule type="expression" dxfId="31" priority="96" stopIfTrue="1">
      <formula>$D10="Autre indication"</formula>
    </cfRule>
  </conditionalFormatting>
  <conditionalFormatting sqref="E12:E161">
    <cfRule type="cellIs" dxfId="30" priority="69" operator="equal">
      <formula>"Indication précise non retrouvée"</formula>
    </cfRule>
  </conditionalFormatting>
  <conditionalFormatting sqref="E9:L9 M9:M11 P9:Q11">
    <cfRule type="expression" dxfId="29" priority="845" stopIfTrue="1">
      <formula>$E9="Autre indication (hors reco SPILF)"</formula>
    </cfRule>
  </conditionalFormatting>
  <conditionalFormatting sqref="G12:G161">
    <cfRule type="cellIs" dxfId="28" priority="29" operator="notEqual">
      <formula>$F12</formula>
    </cfRule>
    <cfRule type="cellIs" dxfId="27" priority="30" operator="equal">
      <formula>$F12</formula>
    </cfRule>
    <cfRule type="expression" dxfId="26" priority="31" stopIfTrue="1">
      <formula>$D12="Autre indication"</formula>
    </cfRule>
  </conditionalFormatting>
  <conditionalFormatting sqref="I12:I161">
    <cfRule type="colorScale" priority="3">
      <colorScale>
        <cfvo type="min"/>
        <cfvo type="percentile" val="50"/>
        <cfvo type="max"/>
        <color rgb="FFC6EFCE"/>
        <color rgb="FFFFF2B3"/>
        <color rgb="FFE9C2C1"/>
      </colorScale>
    </cfRule>
  </conditionalFormatting>
  <conditionalFormatting sqref="J12:K161 M12:Q161 C12:F161 B12:B1048576 N8:O10 B10:C10 C162:Q1048576">
    <cfRule type="expression" dxfId="25" priority="80" stopIfTrue="1">
      <formula>$D8="Autre indication"</formula>
    </cfRule>
  </conditionalFormatting>
  <conditionalFormatting sqref="J8:L8">
    <cfRule type="expression" dxfId="24" priority="2" stopIfTrue="1">
      <formula>#REF!="Autre indication (hors reco SPILF)"</formula>
    </cfRule>
    <cfRule type="expression" dxfId="23" priority="1" stopIfTrue="1">
      <formula>$D8="Autre indication"</formula>
    </cfRule>
  </conditionalFormatting>
  <conditionalFormatting sqref="J12:L161">
    <cfRule type="expression" dxfId="22" priority="13" stopIfTrue="1">
      <formula>$E12="Autre indication (hors reco SPILF)"</formula>
    </cfRule>
  </conditionalFormatting>
  <conditionalFormatting sqref="K12:K161">
    <cfRule type="cellIs" dxfId="21" priority="72" operator="equal">
      <formula>"NON"</formula>
    </cfRule>
  </conditionalFormatting>
  <conditionalFormatting sqref="K12:L161">
    <cfRule type="cellIs" dxfId="20" priority="15" operator="equal">
      <formula>"OUI"</formula>
    </cfRule>
  </conditionalFormatting>
  <conditionalFormatting sqref="L12:L161">
    <cfRule type="expression" dxfId="19" priority="16" stopIfTrue="1">
      <formula>$D12="Autre indication"</formula>
    </cfRule>
    <cfRule type="cellIs" dxfId="18" priority="14" operator="equal">
      <formula>"NON"</formula>
    </cfRule>
    <cfRule type="expression" dxfId="17" priority="12">
      <formula>OR($K12="OUI",$K12="NA")</formula>
    </cfRule>
  </conditionalFormatting>
  <conditionalFormatting sqref="M8 P8:Q8">
    <cfRule type="expression" dxfId="16" priority="1177" stopIfTrue="1">
      <formula>#REF!="Autre indication (hors reco SPILF)"</formula>
    </cfRule>
  </conditionalFormatting>
  <conditionalFormatting sqref="M8:M11 P8:Q11 E9:L9">
    <cfRule type="expression" dxfId="15" priority="131" stopIfTrue="1">
      <formula>$D8="Autre indication"</formula>
    </cfRule>
  </conditionalFormatting>
  <conditionalFormatting sqref="M12:M161">
    <cfRule type="cellIs" dxfId="14" priority="70" operator="equal">
      <formula>"NON"</formula>
    </cfRule>
    <cfRule type="expression" dxfId="13" priority="24">
      <formula>#REF!="NON"</formula>
    </cfRule>
    <cfRule type="expression" dxfId="12" priority="23">
      <formula>$K12="OUI"</formula>
    </cfRule>
    <cfRule type="cellIs" dxfId="11" priority="71" operator="equal">
      <formula>"OUI"</formula>
    </cfRule>
  </conditionalFormatting>
  <conditionalFormatting sqref="M12:Q161">
    <cfRule type="expression" dxfId="10" priority="64" stopIfTrue="1">
      <formula>$E12="Autre indication (hors reco SPILF)"</formula>
    </cfRule>
  </conditionalFormatting>
  <conditionalFormatting sqref="N12:N161">
    <cfRule type="cellIs" dxfId="9" priority="952" operator="equal">
      <formula>"Antibiothérapie justifiée"</formula>
    </cfRule>
    <cfRule type="cellIs" dxfId="8" priority="940" operator="equal">
      <formula>"Antibiothérapie non justifiée"</formula>
    </cfRule>
  </conditionalFormatting>
  <conditionalFormatting sqref="N3:O3">
    <cfRule type="expression" dxfId="7" priority="1178" stopIfTrue="1">
      <formula>$C3="Autre indication"</formula>
    </cfRule>
    <cfRule type="expression" dxfId="6" priority="1179" stopIfTrue="1">
      <formula>#REF!="Autre indication"</formula>
    </cfRule>
  </conditionalFormatting>
  <conditionalFormatting sqref="N11:O11">
    <cfRule type="expression" dxfId="5" priority="77" stopIfTrue="1">
      <formula>$E11="Autre indication (hors reco SPILF)"</formula>
    </cfRule>
    <cfRule type="expression" dxfId="4" priority="76" stopIfTrue="1">
      <formula>$D11="Autre indication"</formula>
    </cfRule>
  </conditionalFormatting>
  <conditionalFormatting sqref="O12:O161">
    <cfRule type="cellIs" dxfId="3" priority="127" operator="equal">
      <formula>"Durée antibiothérapie justifiée"</formula>
    </cfRule>
    <cfRule type="cellIs" dxfId="2" priority="199" operator="equal">
      <formula>"Durée antibiothérapie non justifiée"</formula>
    </cfRule>
  </conditionalFormatting>
  <conditionalFormatting sqref="P12:Q161">
    <cfRule type="cellIs" dxfId="1" priority="61" operator="equal">
      <formula>"NON"</formula>
    </cfRule>
    <cfRule type="cellIs" dxfId="0" priority="62" operator="equal">
      <formula>"OUI"</formula>
    </cfRule>
  </conditionalFormatting>
  <dataValidations xWindow="726" yWindow="525" count="8">
    <dataValidation type="list" allowBlank="1" showInputMessage="1" showErrorMessage="1" sqref="D12:D161" xr:uid="{00000000-0002-0000-0100-000000000000}">
      <formula1>Type_d_infection</formula1>
    </dataValidation>
    <dataValidation type="list" allowBlank="1" showInputMessage="1" showErrorMessage="1" sqref="E12:E161" xr:uid="{00000000-0002-0000-0100-000001000000}">
      <formula1>INDIRECT(SUBSTITUTE($D12," ","_"))</formula1>
    </dataValidation>
    <dataValidation type="list" allowBlank="1" showInputMessage="1" showErrorMessage="1" prompt="Renseigner OUI, si un motif expliquant une durée prolongée d'antibiothérapie est écrit dans le dossier. La pertinence du motif n'est pas évaluée." sqref="L12:L161" xr:uid="{00000000-0002-0000-0100-000002000000}">
      <formula1>"OUI,NON"</formula1>
    </dataValidation>
    <dataValidation type="list" allowBlank="1" showInputMessage="1" showErrorMessage="1" sqref="O12:O161" xr:uid="{00000000-0002-0000-0100-000003000000}">
      <formula1>"OUI explicite, OUI implicite,NON"</formula1>
    </dataValidation>
    <dataValidation type="list" allowBlank="1" showInputMessage="1" showErrorMessage="1" sqref="P12:P161" xr:uid="{00000000-0002-0000-0100-000004000000}">
      <formula1>"MODIFICATION DU TRAITEMENT ANTIBIOTIQUE (désescalade ou prolongation de traitement),ECRIT DANS DOSSIER MEDICAL DU PATIENT,AVIS INFECTIOLOGUE,AUTRE (à développer en fin de ligne)"</formula1>
    </dataValidation>
    <dataValidation allowBlank="1" showInputMessage="1" showErrorMessage="1" promptTitle="Saisie en texte libre" prompt="Ce critère est facultatif" sqref="J11" xr:uid="{00000000-0002-0000-0100-000005000000}"/>
    <dataValidation type="list" allowBlank="1" showInputMessage="1" showErrorMessage="1" sqref="M12:M161" xr:uid="{00000000-0002-0000-0100-000006000000}">
      <formula1>"ECRIT DANS DOSSIER MEDICAL DU PATIENT,AVIS INFECTIOLOGUE,AUTRE (à développer en fin de ligne)"</formula1>
    </dataValidation>
    <dataValidation showDropDown="1" showInputMessage="1" showErrorMessage="1" sqref="Q12:Q161" xr:uid="{00000000-0002-0000-0100-000007000000}"/>
  </dataValidations>
  <pageMargins left="0.23622047244094491" right="0.23622047244094491" top="0.35433070866141736" bottom="0.35433070866141736" header="0.31496062992125984" footer="0.31496062992125984"/>
  <pageSetup paperSize="8" scale="5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2:B13"/>
  <sheetViews>
    <sheetView topLeftCell="A7" workbookViewId="0">
      <selection activeCell="K24" sqref="K24"/>
    </sheetView>
  </sheetViews>
  <sheetFormatPr baseColWidth="10" defaultRowHeight="15" x14ac:dyDescent="0.25"/>
  <sheetData>
    <row r="2" spans="1:2" x14ac:dyDescent="0.25">
      <c r="A2" t="s">
        <v>54</v>
      </c>
      <c r="B2" t="s">
        <v>135</v>
      </c>
    </row>
    <row r="3" spans="1:2" x14ac:dyDescent="0.25">
      <c r="A3" t="s">
        <v>55</v>
      </c>
      <c r="B3" t="s">
        <v>56</v>
      </c>
    </row>
    <row r="4" spans="1:2" x14ac:dyDescent="0.25">
      <c r="A4" t="s">
        <v>57</v>
      </c>
      <c r="B4" t="s">
        <v>134</v>
      </c>
    </row>
    <row r="5" spans="1:2" x14ac:dyDescent="0.25">
      <c r="A5" t="s">
        <v>58</v>
      </c>
      <c r="B5" t="s">
        <v>133</v>
      </c>
    </row>
    <row r="6" spans="1:2" x14ac:dyDescent="0.25">
      <c r="A6" t="s">
        <v>59</v>
      </c>
      <c r="B6" t="s">
        <v>60</v>
      </c>
    </row>
    <row r="7" spans="1:2" x14ac:dyDescent="0.25">
      <c r="A7" t="s">
        <v>61</v>
      </c>
      <c r="B7" t="s">
        <v>132</v>
      </c>
    </row>
    <row r="8" spans="1:2" x14ac:dyDescent="0.25">
      <c r="A8" t="s">
        <v>62</v>
      </c>
      <c r="B8" t="s">
        <v>131</v>
      </c>
    </row>
    <row r="9" spans="1:2" x14ac:dyDescent="0.25">
      <c r="A9" t="s">
        <v>65</v>
      </c>
      <c r="B9" t="s">
        <v>130</v>
      </c>
    </row>
    <row r="10" spans="1:2" x14ac:dyDescent="0.25">
      <c r="A10" t="s">
        <v>126</v>
      </c>
      <c r="B10" t="s">
        <v>127</v>
      </c>
    </row>
    <row r="11" spans="1:2" x14ac:dyDescent="0.25">
      <c r="A11" t="s">
        <v>128</v>
      </c>
      <c r="B11" t="s">
        <v>129</v>
      </c>
    </row>
    <row r="12" spans="1:2" x14ac:dyDescent="0.25">
      <c r="A12" t="s">
        <v>136</v>
      </c>
      <c r="B12" t="s">
        <v>137</v>
      </c>
    </row>
    <row r="13" spans="1:2" x14ac:dyDescent="0.25">
      <c r="A13" t="s">
        <v>390</v>
      </c>
      <c r="B13" t="s">
        <v>391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1:AK38"/>
  <sheetViews>
    <sheetView topLeftCell="L13" zoomScaleNormal="100" workbookViewId="0">
      <selection activeCell="T38" sqref="T38"/>
    </sheetView>
  </sheetViews>
  <sheetFormatPr baseColWidth="10" defaultRowHeight="15" x14ac:dyDescent="0.25"/>
  <cols>
    <col min="1" max="1" width="54.5703125" customWidth="1"/>
    <col min="2" max="2" width="58.28515625" customWidth="1"/>
    <col min="3" max="3" width="9.5703125" customWidth="1"/>
    <col min="4" max="4" width="62.5703125" customWidth="1"/>
    <col min="5" max="5" width="9.7109375" customWidth="1"/>
    <col min="6" max="6" width="76" customWidth="1"/>
    <col min="7" max="7" width="10.42578125" customWidth="1"/>
    <col min="8" max="8" width="66.5703125" customWidth="1"/>
    <col min="9" max="9" width="6.5703125" customWidth="1"/>
    <col min="10" max="10" width="30.5703125" bestFit="1" customWidth="1"/>
    <col min="11" max="11" width="7.5703125" customWidth="1"/>
    <col min="12" max="12" width="41.28515625" customWidth="1"/>
    <col min="13" max="13" width="9.28515625" customWidth="1"/>
    <col min="14" max="14" width="26.28515625" bestFit="1" customWidth="1"/>
    <col min="15" max="15" width="8" customWidth="1"/>
    <col min="16" max="16" width="28.42578125" bestFit="1" customWidth="1"/>
    <col min="17" max="17" width="8.5703125" customWidth="1"/>
    <col min="18" max="18" width="28.42578125" bestFit="1" customWidth="1"/>
    <col min="19" max="19" width="8.7109375" customWidth="1"/>
    <col min="20" max="20" width="84.140625" customWidth="1"/>
    <col min="21" max="21" width="11.28515625" customWidth="1"/>
    <col min="22" max="22" width="30.5703125" customWidth="1"/>
    <col min="23" max="23" width="9.5703125" customWidth="1"/>
    <col min="24" max="24" width="19" bestFit="1" customWidth="1"/>
    <col min="25" max="25" width="9.5703125" customWidth="1"/>
    <col min="26" max="26" width="19" bestFit="1" customWidth="1"/>
    <col min="27" max="27" width="9.5703125" customWidth="1"/>
    <col min="28" max="28" width="18.7109375" customWidth="1"/>
    <col min="29" max="29" width="9.5703125" customWidth="1"/>
    <col min="30" max="30" width="18" customWidth="1"/>
    <col min="31" max="31" width="9.5703125" customWidth="1"/>
    <col min="32" max="32" width="37.42578125" customWidth="1"/>
    <col min="33" max="33" width="9.5703125" customWidth="1"/>
  </cols>
  <sheetData>
    <row r="1" spans="1:37" x14ac:dyDescent="0.25">
      <c r="A1" s="2" t="s">
        <v>380</v>
      </c>
    </row>
    <row r="2" spans="1:37" x14ac:dyDescent="0.25">
      <c r="A2" t="s">
        <v>53</v>
      </c>
    </row>
    <row r="3" spans="1:37" x14ac:dyDescent="0.25">
      <c r="A3" s="39" t="s">
        <v>314</v>
      </c>
    </row>
    <row r="4" spans="1:37" x14ac:dyDescent="0.25">
      <c r="A4" t="s">
        <v>66</v>
      </c>
    </row>
    <row r="5" spans="1:37" x14ac:dyDescent="0.25">
      <c r="A5" t="s">
        <v>359</v>
      </c>
    </row>
    <row r="6" spans="1:37" x14ac:dyDescent="0.25">
      <c r="A6" s="115" t="s">
        <v>358</v>
      </c>
    </row>
    <row r="7" spans="1:37" x14ac:dyDescent="0.25">
      <c r="A7" t="s">
        <v>361</v>
      </c>
    </row>
    <row r="8" spans="1:37" x14ac:dyDescent="0.25">
      <c r="A8" t="s">
        <v>296</v>
      </c>
    </row>
    <row r="9" spans="1:37" x14ac:dyDescent="0.25">
      <c r="A9" t="s">
        <v>379</v>
      </c>
    </row>
    <row r="10" spans="1:37" x14ac:dyDescent="0.25">
      <c r="A10" t="s">
        <v>362</v>
      </c>
    </row>
    <row r="11" spans="1:37" x14ac:dyDescent="0.25">
      <c r="A11" t="s">
        <v>363</v>
      </c>
    </row>
    <row r="12" spans="1:37" x14ac:dyDescent="0.25">
      <c r="A12" t="s">
        <v>360</v>
      </c>
    </row>
    <row r="13" spans="1:37" x14ac:dyDescent="0.25">
      <c r="A13" t="s">
        <v>52</v>
      </c>
    </row>
    <row r="14" spans="1:37" x14ac:dyDescent="0.25">
      <c r="A14" t="s">
        <v>63</v>
      </c>
    </row>
    <row r="15" spans="1:37" x14ac:dyDescent="0.25">
      <c r="A15" t="s">
        <v>67</v>
      </c>
    </row>
    <row r="16" spans="1:37" s="2" customFormat="1" ht="15.75" thickBot="1" x14ac:dyDescent="0.3">
      <c r="A16" t="s">
        <v>364</v>
      </c>
      <c r="B16" s="97" t="s">
        <v>314</v>
      </c>
      <c r="C16" s="2" t="s">
        <v>121</v>
      </c>
      <c r="D16" s="97" t="s">
        <v>53</v>
      </c>
      <c r="E16" s="2" t="s">
        <v>121</v>
      </c>
      <c r="F16" s="97" t="s">
        <v>66</v>
      </c>
      <c r="G16" s="2" t="s">
        <v>121</v>
      </c>
      <c r="H16" s="97" t="s">
        <v>274</v>
      </c>
      <c r="I16" s="2" t="s">
        <v>121</v>
      </c>
      <c r="J16" s="97" t="s">
        <v>266</v>
      </c>
      <c r="K16" s="2" t="s">
        <v>121</v>
      </c>
      <c r="L16" s="97" t="s">
        <v>359</v>
      </c>
      <c r="M16" s="2" t="s">
        <v>121</v>
      </c>
      <c r="N16" s="97" t="s">
        <v>275</v>
      </c>
      <c r="O16" s="2" t="s">
        <v>121</v>
      </c>
      <c r="P16" s="97" t="s">
        <v>52</v>
      </c>
      <c r="Q16" s="2" t="s">
        <v>121</v>
      </c>
      <c r="R16" s="97" t="s">
        <v>379</v>
      </c>
      <c r="S16" s="2" t="s">
        <v>121</v>
      </c>
      <c r="T16" s="116" t="s">
        <v>63</v>
      </c>
      <c r="U16" s="116" t="s">
        <v>121</v>
      </c>
      <c r="V16" s="2" t="s">
        <v>296</v>
      </c>
      <c r="W16" s="2" t="s">
        <v>121</v>
      </c>
      <c r="X16" s="2" t="s">
        <v>67</v>
      </c>
      <c r="Y16" s="2" t="s">
        <v>121</v>
      </c>
      <c r="Z16" s="2" t="s">
        <v>358</v>
      </c>
      <c r="AA16" s="2" t="s">
        <v>121</v>
      </c>
      <c r="AB16" s="97" t="s">
        <v>282</v>
      </c>
      <c r="AC16" s="2" t="s">
        <v>121</v>
      </c>
      <c r="AD16" s="97" t="s">
        <v>362</v>
      </c>
      <c r="AE16" s="2" t="s">
        <v>121</v>
      </c>
      <c r="AF16" s="92"/>
      <c r="AH16" s="2" t="s">
        <v>381</v>
      </c>
      <c r="AI16" s="2" t="s">
        <v>121</v>
      </c>
      <c r="AJ16" s="2" t="s">
        <v>119</v>
      </c>
      <c r="AK16" s="2" t="s">
        <v>121</v>
      </c>
    </row>
    <row r="17" spans="1:37" x14ac:dyDescent="0.25">
      <c r="A17" t="s">
        <v>381</v>
      </c>
      <c r="B17" s="60" t="s">
        <v>312</v>
      </c>
      <c r="C17" s="61">
        <v>7</v>
      </c>
      <c r="D17" s="60" t="s">
        <v>307</v>
      </c>
      <c r="E17" s="61">
        <v>3</v>
      </c>
      <c r="F17" s="60" t="s">
        <v>316</v>
      </c>
      <c r="G17" s="61">
        <v>28</v>
      </c>
      <c r="H17" s="42" t="s">
        <v>204</v>
      </c>
      <c r="I17" s="43">
        <v>7</v>
      </c>
      <c r="J17" s="42" t="s">
        <v>68</v>
      </c>
      <c r="K17" s="43">
        <v>1</v>
      </c>
      <c r="L17" s="60" t="s">
        <v>331</v>
      </c>
      <c r="M17" s="61">
        <v>1</v>
      </c>
      <c r="N17" s="78" t="s">
        <v>276</v>
      </c>
      <c r="O17" s="61">
        <v>42</v>
      </c>
      <c r="P17" s="69" t="s">
        <v>286</v>
      </c>
      <c r="Q17" s="70">
        <v>5</v>
      </c>
      <c r="R17" s="42" t="s">
        <v>202</v>
      </c>
      <c r="S17" s="46">
        <v>5</v>
      </c>
      <c r="T17" s="117" t="s">
        <v>386</v>
      </c>
      <c r="U17" s="118">
        <v>1</v>
      </c>
      <c r="V17" s="60" t="s">
        <v>297</v>
      </c>
      <c r="W17" s="61">
        <v>10</v>
      </c>
      <c r="X17" s="60" t="s">
        <v>272</v>
      </c>
      <c r="Y17" s="61">
        <v>3</v>
      </c>
      <c r="Z17" s="60" t="s">
        <v>324</v>
      </c>
      <c r="AA17" s="61">
        <v>7</v>
      </c>
      <c r="AB17" s="60" t="s">
        <v>283</v>
      </c>
      <c r="AC17" s="61">
        <v>42</v>
      </c>
      <c r="AD17" s="42" t="s">
        <v>203</v>
      </c>
      <c r="AE17" s="43">
        <v>0</v>
      </c>
      <c r="AF17" s="52"/>
      <c r="AG17" s="54"/>
      <c r="AH17" s="93" t="s">
        <v>382</v>
      </c>
      <c r="AI17" t="s">
        <v>120</v>
      </c>
      <c r="AJ17" t="s">
        <v>119</v>
      </c>
      <c r="AK17" t="s">
        <v>120</v>
      </c>
    </row>
    <row r="18" spans="1:37" x14ac:dyDescent="0.25">
      <c r="A18" t="s">
        <v>119</v>
      </c>
      <c r="B18" s="57" t="s">
        <v>313</v>
      </c>
      <c r="C18" s="58">
        <v>14</v>
      </c>
      <c r="D18" s="57" t="s">
        <v>308</v>
      </c>
      <c r="E18" s="44">
        <v>7</v>
      </c>
      <c r="F18" s="57" t="s">
        <v>317</v>
      </c>
      <c r="G18" s="58">
        <v>14</v>
      </c>
      <c r="H18" s="41" t="s">
        <v>206</v>
      </c>
      <c r="I18" s="44">
        <v>7</v>
      </c>
      <c r="J18" s="57" t="s">
        <v>267</v>
      </c>
      <c r="K18" s="58">
        <v>1</v>
      </c>
      <c r="L18" s="57" t="s">
        <v>370</v>
      </c>
      <c r="M18" s="58">
        <v>3</v>
      </c>
      <c r="N18" s="76" t="s">
        <v>277</v>
      </c>
      <c r="O18" s="58">
        <v>28</v>
      </c>
      <c r="P18" s="71" t="s">
        <v>287</v>
      </c>
      <c r="Q18" s="72">
        <v>7</v>
      </c>
      <c r="R18" s="41" t="s">
        <v>205</v>
      </c>
      <c r="S18" s="44">
        <v>7</v>
      </c>
      <c r="T18" s="119" t="s">
        <v>387</v>
      </c>
      <c r="U18" s="120">
        <v>3</v>
      </c>
      <c r="V18" s="57" t="s">
        <v>298</v>
      </c>
      <c r="W18" s="58">
        <v>5</v>
      </c>
      <c r="X18" s="57" t="s">
        <v>273</v>
      </c>
      <c r="Y18" s="58">
        <v>7</v>
      </c>
      <c r="Z18" s="57" t="s">
        <v>325</v>
      </c>
      <c r="AA18" s="58">
        <v>7</v>
      </c>
      <c r="AB18" s="57" t="s">
        <v>284</v>
      </c>
      <c r="AC18" s="58">
        <v>2</v>
      </c>
      <c r="AD18" s="41" t="s">
        <v>246</v>
      </c>
      <c r="AE18" s="44" t="s">
        <v>120</v>
      </c>
      <c r="AF18" s="51"/>
      <c r="AG18" s="55"/>
    </row>
    <row r="19" spans="1:37" x14ac:dyDescent="0.25">
      <c r="B19" s="51" t="s">
        <v>353</v>
      </c>
      <c r="C19" s="58" t="s">
        <v>120</v>
      </c>
      <c r="D19" s="57" t="s">
        <v>309</v>
      </c>
      <c r="E19" s="44">
        <v>14</v>
      </c>
      <c r="F19" s="57" t="s">
        <v>318</v>
      </c>
      <c r="G19" s="58">
        <v>42</v>
      </c>
      <c r="H19" s="41" t="s">
        <v>368</v>
      </c>
      <c r="I19" s="44">
        <v>1</v>
      </c>
      <c r="J19" s="57" t="s">
        <v>268</v>
      </c>
      <c r="K19" s="58">
        <v>10</v>
      </c>
      <c r="L19" s="57" t="s">
        <v>371</v>
      </c>
      <c r="M19" s="58">
        <v>5</v>
      </c>
      <c r="N19" s="76" t="s">
        <v>278</v>
      </c>
      <c r="O19" s="58">
        <v>7</v>
      </c>
      <c r="P19" s="71" t="s">
        <v>288</v>
      </c>
      <c r="Q19" s="72">
        <v>7</v>
      </c>
      <c r="R19" s="41" t="s">
        <v>207</v>
      </c>
      <c r="S19" s="44">
        <v>7</v>
      </c>
      <c r="T19" s="119" t="s">
        <v>257</v>
      </c>
      <c r="U19" s="121">
        <v>3</v>
      </c>
      <c r="V19" s="57" t="s">
        <v>299</v>
      </c>
      <c r="W19" s="58">
        <v>21</v>
      </c>
      <c r="X19" s="51" t="s">
        <v>353</v>
      </c>
      <c r="Y19" s="58" t="s">
        <v>120</v>
      </c>
      <c r="Z19" s="57" t="s">
        <v>326</v>
      </c>
      <c r="AA19" s="58">
        <v>14</v>
      </c>
      <c r="AB19" s="57" t="s">
        <v>285</v>
      </c>
      <c r="AC19" s="58">
        <v>7</v>
      </c>
      <c r="AD19" s="41" t="s">
        <v>247</v>
      </c>
      <c r="AE19" s="44">
        <v>10</v>
      </c>
      <c r="AF19" s="51"/>
      <c r="AG19" s="55"/>
    </row>
    <row r="20" spans="1:37" ht="15.75" thickBot="1" x14ac:dyDescent="0.3">
      <c r="B20" s="53" t="s">
        <v>125</v>
      </c>
      <c r="C20" s="59" t="s">
        <v>120</v>
      </c>
      <c r="D20" s="57" t="s">
        <v>366</v>
      </c>
      <c r="E20" s="98">
        <v>21</v>
      </c>
      <c r="F20" s="57" t="s">
        <v>319</v>
      </c>
      <c r="G20" s="58">
        <v>28</v>
      </c>
      <c r="H20" s="41" t="s">
        <v>212</v>
      </c>
      <c r="I20" s="44">
        <v>7</v>
      </c>
      <c r="J20" s="57" t="s">
        <v>270</v>
      </c>
      <c r="K20" s="58">
        <v>14</v>
      </c>
      <c r="L20" s="57" t="s">
        <v>372</v>
      </c>
      <c r="M20" s="58">
        <v>7</v>
      </c>
      <c r="N20" s="76" t="s">
        <v>279</v>
      </c>
      <c r="O20" s="58">
        <v>14</v>
      </c>
      <c r="P20" s="71" t="s">
        <v>291</v>
      </c>
      <c r="Q20" s="72">
        <v>14</v>
      </c>
      <c r="R20" s="41" t="s">
        <v>210</v>
      </c>
      <c r="S20" s="44">
        <v>7</v>
      </c>
      <c r="T20" s="119" t="s">
        <v>258</v>
      </c>
      <c r="U20" s="121">
        <v>5</v>
      </c>
      <c r="V20" s="57" t="s">
        <v>300</v>
      </c>
      <c r="W20" s="58">
        <v>14</v>
      </c>
      <c r="X20" s="53" t="s">
        <v>125</v>
      </c>
      <c r="Y20" s="59" t="s">
        <v>120</v>
      </c>
      <c r="Z20" s="57" t="s">
        <v>327</v>
      </c>
      <c r="AA20" s="58">
        <v>7</v>
      </c>
      <c r="AB20" s="51" t="s">
        <v>353</v>
      </c>
      <c r="AC20" s="58" t="s">
        <v>120</v>
      </c>
      <c r="AD20" s="41" t="s">
        <v>208</v>
      </c>
      <c r="AE20" s="44">
        <v>0</v>
      </c>
    </row>
    <row r="21" spans="1:37" ht="15.75" thickBot="1" x14ac:dyDescent="0.3">
      <c r="D21" s="41" t="s">
        <v>310</v>
      </c>
      <c r="E21" s="44">
        <v>14</v>
      </c>
      <c r="F21" s="57" t="s">
        <v>320</v>
      </c>
      <c r="G21" s="58">
        <v>42</v>
      </c>
      <c r="H21" s="41" t="s">
        <v>215</v>
      </c>
      <c r="I21" s="44">
        <v>5</v>
      </c>
      <c r="J21" s="51" t="s">
        <v>352</v>
      </c>
      <c r="K21" s="58" t="s">
        <v>120</v>
      </c>
      <c r="L21" s="57" t="s">
        <v>373</v>
      </c>
      <c r="M21" s="58">
        <v>5</v>
      </c>
      <c r="N21" s="76" t="s">
        <v>280</v>
      </c>
      <c r="O21" s="58">
        <v>42</v>
      </c>
      <c r="P21" s="71" t="s">
        <v>289</v>
      </c>
      <c r="Q21" s="72">
        <v>7</v>
      </c>
      <c r="R21" s="41" t="s">
        <v>216</v>
      </c>
      <c r="S21" s="44">
        <v>0</v>
      </c>
      <c r="T21" s="119" t="s">
        <v>395</v>
      </c>
      <c r="U21" s="124">
        <v>7</v>
      </c>
      <c r="V21" s="57" t="s">
        <v>301</v>
      </c>
      <c r="W21" s="58">
        <v>7</v>
      </c>
      <c r="Z21" s="57" t="s">
        <v>329</v>
      </c>
      <c r="AA21" s="58">
        <v>14</v>
      </c>
      <c r="AB21" s="53" t="s">
        <v>125</v>
      </c>
      <c r="AC21" s="59" t="s">
        <v>120</v>
      </c>
      <c r="AD21" s="41" t="s">
        <v>211</v>
      </c>
      <c r="AE21" s="44">
        <v>5</v>
      </c>
    </row>
    <row r="22" spans="1:37" ht="15.75" thickBot="1" x14ac:dyDescent="0.3">
      <c r="D22" s="41" t="s">
        <v>367</v>
      </c>
      <c r="E22" s="44">
        <v>10</v>
      </c>
      <c r="F22" s="57" t="s">
        <v>378</v>
      </c>
      <c r="G22" s="58">
        <v>28</v>
      </c>
      <c r="H22" s="41" t="s">
        <v>218</v>
      </c>
      <c r="I22" s="44">
        <v>7</v>
      </c>
      <c r="J22" s="53" t="s">
        <v>125</v>
      </c>
      <c r="K22" s="59" t="s">
        <v>120</v>
      </c>
      <c r="L22" s="57" t="s">
        <v>335</v>
      </c>
      <c r="M22" s="58">
        <v>10</v>
      </c>
      <c r="N22" s="77" t="s">
        <v>353</v>
      </c>
      <c r="O22" s="58" t="s">
        <v>120</v>
      </c>
      <c r="P22" s="71" t="s">
        <v>290</v>
      </c>
      <c r="Q22" s="72">
        <v>7</v>
      </c>
      <c r="R22" s="41" t="s">
        <v>244</v>
      </c>
      <c r="S22" s="44">
        <v>0</v>
      </c>
      <c r="T22" s="122" t="s">
        <v>389</v>
      </c>
      <c r="U22" s="121" t="s">
        <v>120</v>
      </c>
      <c r="V22" s="57" t="s">
        <v>302</v>
      </c>
      <c r="W22" s="58">
        <v>21</v>
      </c>
      <c r="Z22" s="57" t="s">
        <v>328</v>
      </c>
      <c r="AA22" s="58">
        <v>42</v>
      </c>
      <c r="AD22" s="41" t="s">
        <v>400</v>
      </c>
      <c r="AE22" s="128">
        <v>10</v>
      </c>
      <c r="AF22" s="51"/>
      <c r="AG22" s="55"/>
    </row>
    <row r="23" spans="1:37" ht="15.75" thickBot="1" x14ac:dyDescent="0.3">
      <c r="D23" s="51" t="s">
        <v>353</v>
      </c>
      <c r="E23" s="44" t="s">
        <v>120</v>
      </c>
      <c r="F23" s="57" t="s">
        <v>322</v>
      </c>
      <c r="G23" s="58">
        <v>42</v>
      </c>
      <c r="H23" s="41" t="s">
        <v>220</v>
      </c>
      <c r="I23" s="44">
        <v>0</v>
      </c>
      <c r="L23" s="57" t="s">
        <v>337</v>
      </c>
      <c r="M23" s="58">
        <v>28</v>
      </c>
      <c r="N23" s="79" t="s">
        <v>125</v>
      </c>
      <c r="O23" s="59" t="s">
        <v>120</v>
      </c>
      <c r="P23" s="71" t="s">
        <v>292</v>
      </c>
      <c r="Q23" s="72">
        <v>15</v>
      </c>
      <c r="R23" s="41" t="s">
        <v>245</v>
      </c>
      <c r="S23" s="44">
        <v>6</v>
      </c>
      <c r="T23" s="122" t="s">
        <v>388</v>
      </c>
      <c r="U23" s="123">
        <v>7</v>
      </c>
      <c r="V23" s="57" t="s">
        <v>303</v>
      </c>
      <c r="W23" s="58">
        <v>365</v>
      </c>
      <c r="Z23" s="51" t="s">
        <v>353</v>
      </c>
      <c r="AA23" s="58" t="s">
        <v>120</v>
      </c>
      <c r="AD23" s="41" t="s">
        <v>214</v>
      </c>
      <c r="AE23" s="44">
        <v>10</v>
      </c>
      <c r="AF23" s="51"/>
      <c r="AG23" s="55"/>
    </row>
    <row r="24" spans="1:37" ht="15.75" thickBot="1" x14ac:dyDescent="0.3">
      <c r="D24" s="53" t="s">
        <v>125</v>
      </c>
      <c r="E24" s="45" t="s">
        <v>120</v>
      </c>
      <c r="F24" s="51" t="s">
        <v>353</v>
      </c>
      <c r="G24" s="58" t="s">
        <v>120</v>
      </c>
      <c r="H24" s="41" t="s">
        <v>222</v>
      </c>
      <c r="I24" s="44">
        <v>5</v>
      </c>
      <c r="L24" s="57" t="s">
        <v>338</v>
      </c>
      <c r="M24" s="58">
        <v>5</v>
      </c>
      <c r="P24" s="71" t="s">
        <v>293</v>
      </c>
      <c r="Q24" s="72">
        <v>5</v>
      </c>
      <c r="R24" s="51" t="s">
        <v>353</v>
      </c>
      <c r="S24" s="44" t="s">
        <v>120</v>
      </c>
      <c r="T24" s="122" t="s">
        <v>405</v>
      </c>
      <c r="U24" s="123">
        <v>1</v>
      </c>
      <c r="V24" s="57" t="s">
        <v>305</v>
      </c>
      <c r="W24" s="58">
        <v>42</v>
      </c>
      <c r="Z24" s="53" t="s">
        <v>125</v>
      </c>
      <c r="AA24" s="59" t="s">
        <v>120</v>
      </c>
      <c r="AD24" s="41" t="s">
        <v>217</v>
      </c>
      <c r="AE24" s="44">
        <v>10</v>
      </c>
      <c r="AF24" s="51"/>
      <c r="AG24" s="55"/>
    </row>
    <row r="25" spans="1:37" ht="15.75" thickBot="1" x14ac:dyDescent="0.3">
      <c r="F25" s="53" t="s">
        <v>125</v>
      </c>
      <c r="G25" s="59" t="s">
        <v>120</v>
      </c>
      <c r="H25" s="41" t="s">
        <v>223</v>
      </c>
      <c r="I25" s="44">
        <v>5</v>
      </c>
      <c r="L25" s="57" t="s">
        <v>339</v>
      </c>
      <c r="M25" s="58">
        <v>1</v>
      </c>
      <c r="P25" s="71" t="s">
        <v>377</v>
      </c>
      <c r="Q25" s="72">
        <v>3</v>
      </c>
      <c r="R25" s="53" t="s">
        <v>125</v>
      </c>
      <c r="S25" s="45" t="s">
        <v>120</v>
      </c>
      <c r="T25" s="122" t="s">
        <v>406</v>
      </c>
      <c r="U25" s="130">
        <v>7</v>
      </c>
      <c r="V25" s="51" t="s">
        <v>353</v>
      </c>
      <c r="W25" s="58" t="s">
        <v>120</v>
      </c>
      <c r="AD25" s="41" t="s">
        <v>219</v>
      </c>
      <c r="AE25" s="44" t="s">
        <v>120</v>
      </c>
      <c r="AF25" s="53"/>
      <c r="AG25" s="56"/>
    </row>
    <row r="26" spans="1:37" ht="15.75" thickBot="1" x14ac:dyDescent="0.3">
      <c r="H26" s="41" t="s">
        <v>369</v>
      </c>
      <c r="I26" s="44">
        <v>0</v>
      </c>
      <c r="L26" s="57" t="s">
        <v>340</v>
      </c>
      <c r="M26" s="58">
        <v>7</v>
      </c>
      <c r="P26" s="71" t="s">
        <v>402</v>
      </c>
      <c r="Q26" s="72">
        <v>7</v>
      </c>
      <c r="T26" s="119" t="s">
        <v>394</v>
      </c>
      <c r="U26" s="124">
        <v>5</v>
      </c>
      <c r="V26" s="53" t="s">
        <v>125</v>
      </c>
      <c r="W26" s="59" t="s">
        <v>120</v>
      </c>
      <c r="AD26" s="41" t="s">
        <v>221</v>
      </c>
      <c r="AE26" s="44">
        <v>0</v>
      </c>
    </row>
    <row r="27" spans="1:37" x14ac:dyDescent="0.25">
      <c r="H27" s="41" t="s">
        <v>225</v>
      </c>
      <c r="I27" s="44">
        <v>7</v>
      </c>
      <c r="L27" s="57" t="s">
        <v>341</v>
      </c>
      <c r="M27" s="58">
        <v>3</v>
      </c>
      <c r="P27" s="73" t="s">
        <v>353</v>
      </c>
      <c r="Q27" s="72" t="s">
        <v>120</v>
      </c>
      <c r="T27" s="119" t="s">
        <v>393</v>
      </c>
      <c r="U27" s="121">
        <v>7</v>
      </c>
      <c r="AD27" s="41" t="s">
        <v>401</v>
      </c>
      <c r="AE27" s="44">
        <v>0</v>
      </c>
    </row>
    <row r="28" spans="1:37" ht="15.75" thickBot="1" x14ac:dyDescent="0.3">
      <c r="H28" s="41" t="s">
        <v>226</v>
      </c>
      <c r="I28" s="44">
        <v>7</v>
      </c>
      <c r="L28" s="57" t="s">
        <v>342</v>
      </c>
      <c r="M28" s="58">
        <v>4</v>
      </c>
      <c r="P28" s="74" t="s">
        <v>125</v>
      </c>
      <c r="Q28" s="75" t="s">
        <v>120</v>
      </c>
      <c r="T28" s="119" t="s">
        <v>238</v>
      </c>
      <c r="U28" s="121">
        <v>7</v>
      </c>
      <c r="AD28" s="41" t="s">
        <v>250</v>
      </c>
      <c r="AE28" s="44">
        <v>6</v>
      </c>
    </row>
    <row r="29" spans="1:37" x14ac:dyDescent="0.25">
      <c r="H29" s="51" t="s">
        <v>353</v>
      </c>
      <c r="I29" s="44" t="s">
        <v>120</v>
      </c>
      <c r="L29" s="57" t="s">
        <v>343</v>
      </c>
      <c r="M29" s="58">
        <v>8</v>
      </c>
      <c r="T29" s="119" t="s">
        <v>263</v>
      </c>
      <c r="U29" s="121">
        <v>10</v>
      </c>
      <c r="AD29" s="51" t="s">
        <v>353</v>
      </c>
      <c r="AE29" s="44" t="s">
        <v>120</v>
      </c>
    </row>
    <row r="30" spans="1:37" ht="15.75" thickBot="1" x14ac:dyDescent="0.3">
      <c r="H30" s="53" t="s">
        <v>125</v>
      </c>
      <c r="I30" s="45" t="s">
        <v>120</v>
      </c>
      <c r="L30" s="57" t="s">
        <v>344</v>
      </c>
      <c r="M30" s="58">
        <v>3</v>
      </c>
      <c r="T30" s="119" t="s">
        <v>392</v>
      </c>
      <c r="U30" s="121">
        <v>14</v>
      </c>
      <c r="AD30" s="53" t="s">
        <v>125</v>
      </c>
      <c r="AE30" s="45" t="s">
        <v>120</v>
      </c>
    </row>
    <row r="31" spans="1:37" x14ac:dyDescent="0.25">
      <c r="L31" s="57" t="s">
        <v>345</v>
      </c>
      <c r="M31" s="44">
        <v>7</v>
      </c>
      <c r="T31" s="122" t="s">
        <v>353</v>
      </c>
      <c r="U31" s="121" t="s">
        <v>120</v>
      </c>
    </row>
    <row r="32" spans="1:37" ht="15.75" thickBot="1" x14ac:dyDescent="0.3">
      <c r="L32" s="57" t="s">
        <v>64</v>
      </c>
      <c r="M32" s="44">
        <v>3</v>
      </c>
      <c r="T32" s="125" t="s">
        <v>125</v>
      </c>
      <c r="U32" s="126" t="s">
        <v>120</v>
      </c>
    </row>
    <row r="33" spans="12:13" x14ac:dyDescent="0.25">
      <c r="L33" s="51" t="s">
        <v>374</v>
      </c>
      <c r="M33" s="44">
        <v>14</v>
      </c>
    </row>
    <row r="34" spans="12:13" x14ac:dyDescent="0.25">
      <c r="L34" s="51" t="s">
        <v>375</v>
      </c>
      <c r="M34" s="44">
        <v>10</v>
      </c>
    </row>
    <row r="35" spans="12:13" x14ac:dyDescent="0.25">
      <c r="L35" s="41" t="s">
        <v>403</v>
      </c>
      <c r="M35" s="128">
        <v>0</v>
      </c>
    </row>
    <row r="36" spans="12:13" x14ac:dyDescent="0.25">
      <c r="L36" s="51" t="s">
        <v>376</v>
      </c>
      <c r="M36" s="44">
        <v>7</v>
      </c>
    </row>
    <row r="37" spans="12:13" x14ac:dyDescent="0.25">
      <c r="L37" s="51" t="s">
        <v>353</v>
      </c>
      <c r="M37" s="44" t="s">
        <v>120</v>
      </c>
    </row>
    <row r="38" spans="12:13" ht="15.75" thickBot="1" x14ac:dyDescent="0.3">
      <c r="L38" s="53" t="s">
        <v>125</v>
      </c>
      <c r="M38" s="45" t="s">
        <v>120</v>
      </c>
    </row>
  </sheetData>
  <sortState xmlns:xlrd2="http://schemas.microsoft.com/office/spreadsheetml/2017/richdata2" ref="A2:A19">
    <sortCondition ref="A19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B1:H177"/>
  <sheetViews>
    <sheetView topLeftCell="A9" zoomScale="70" zoomScaleNormal="70" workbookViewId="0">
      <selection activeCell="C53" sqref="C53"/>
    </sheetView>
  </sheetViews>
  <sheetFormatPr baseColWidth="10" defaultRowHeight="15" x14ac:dyDescent="0.25"/>
  <cols>
    <col min="2" max="2" width="49" customWidth="1"/>
    <col min="3" max="3" width="78.42578125" customWidth="1"/>
    <col min="4" max="4" width="27.42578125" customWidth="1"/>
    <col min="5" max="8" width="23.42578125" customWidth="1"/>
  </cols>
  <sheetData>
    <row r="1" spans="2:5" ht="15.75" thickBot="1" x14ac:dyDescent="0.3"/>
    <row r="2" spans="2:5" ht="16.350000000000001" customHeight="1" thickBot="1" x14ac:dyDescent="0.3">
      <c r="B2" s="159" t="s">
        <v>265</v>
      </c>
      <c r="C2" s="160"/>
      <c r="D2" s="161"/>
    </row>
    <row r="3" spans="2:5" ht="16.350000000000001" customHeight="1" thickBot="1" x14ac:dyDescent="0.3">
      <c r="B3" s="47"/>
      <c r="C3" s="47"/>
      <c r="D3" s="47"/>
    </row>
    <row r="4" spans="2:5" ht="15.75" thickBot="1" x14ac:dyDescent="0.3">
      <c r="B4" s="48" t="s">
        <v>232</v>
      </c>
      <c r="C4" s="49" t="s">
        <v>233</v>
      </c>
      <c r="D4" s="50" t="s">
        <v>240</v>
      </c>
    </row>
    <row r="5" spans="2:5" x14ac:dyDescent="0.25">
      <c r="B5" s="168" t="s">
        <v>198</v>
      </c>
      <c r="C5" s="52" t="s">
        <v>234</v>
      </c>
      <c r="D5" s="54">
        <v>1</v>
      </c>
    </row>
    <row r="6" spans="2:5" x14ac:dyDescent="0.25">
      <c r="B6" s="169"/>
      <c r="C6" s="51" t="s">
        <v>235</v>
      </c>
      <c r="D6" s="55">
        <v>7</v>
      </c>
    </row>
    <row r="7" spans="2:5" x14ac:dyDescent="0.25">
      <c r="B7" s="169"/>
      <c r="C7" s="51" t="s">
        <v>236</v>
      </c>
      <c r="D7" s="55">
        <v>1</v>
      </c>
    </row>
    <row r="8" spans="2:5" x14ac:dyDescent="0.25">
      <c r="B8" s="169"/>
      <c r="C8" s="51" t="s">
        <v>237</v>
      </c>
      <c r="D8" s="55">
        <v>7</v>
      </c>
    </row>
    <row r="9" spans="2:5" x14ac:dyDescent="0.25">
      <c r="B9" s="169"/>
      <c r="C9" s="51" t="s">
        <v>241</v>
      </c>
      <c r="D9" s="55">
        <v>1</v>
      </c>
    </row>
    <row r="10" spans="2:5" x14ac:dyDescent="0.25">
      <c r="B10" s="169"/>
      <c r="C10" s="51" t="s">
        <v>238</v>
      </c>
      <c r="D10" s="55">
        <v>10</v>
      </c>
      <c r="E10" t="s">
        <v>262</v>
      </c>
    </row>
    <row r="11" spans="2:5" x14ac:dyDescent="0.25">
      <c r="B11" s="169"/>
      <c r="C11" s="51" t="s">
        <v>239</v>
      </c>
      <c r="D11" s="55">
        <v>10</v>
      </c>
    </row>
    <row r="12" spans="2:5" x14ac:dyDescent="0.25">
      <c r="B12" s="169"/>
      <c r="C12" s="51" t="s">
        <v>353</v>
      </c>
      <c r="D12" s="55"/>
    </row>
    <row r="13" spans="2:5" ht="15.75" thickBot="1" x14ac:dyDescent="0.3">
      <c r="B13" s="170"/>
      <c r="C13" s="53" t="s">
        <v>125</v>
      </c>
      <c r="D13" s="56"/>
    </row>
    <row r="14" spans="2:5" x14ac:dyDescent="0.25">
      <c r="B14" s="156" t="s">
        <v>255</v>
      </c>
      <c r="C14" s="64" t="s">
        <v>256</v>
      </c>
      <c r="D14" s="65">
        <v>1</v>
      </c>
    </row>
    <row r="15" spans="2:5" x14ac:dyDescent="0.25">
      <c r="B15" s="157"/>
      <c r="C15" s="63" t="s">
        <v>257</v>
      </c>
      <c r="D15" s="66">
        <v>3</v>
      </c>
    </row>
    <row r="16" spans="2:5" x14ac:dyDescent="0.25">
      <c r="B16" s="157"/>
      <c r="C16" s="63" t="s">
        <v>258</v>
      </c>
      <c r="D16" s="66">
        <v>5</v>
      </c>
    </row>
    <row r="17" spans="2:5" x14ac:dyDescent="0.25">
      <c r="B17" s="157"/>
      <c r="C17" s="63" t="s">
        <v>259</v>
      </c>
      <c r="D17" s="66">
        <v>5</v>
      </c>
    </row>
    <row r="18" spans="2:5" x14ac:dyDescent="0.25">
      <c r="B18" s="157"/>
      <c r="C18" s="63" t="s">
        <v>260</v>
      </c>
      <c r="D18" s="66">
        <v>7</v>
      </c>
      <c r="E18" t="s">
        <v>261</v>
      </c>
    </row>
    <row r="19" spans="2:5" x14ac:dyDescent="0.25">
      <c r="B19" s="157"/>
      <c r="C19" s="63" t="s">
        <v>263</v>
      </c>
      <c r="D19" s="66">
        <v>10</v>
      </c>
    </row>
    <row r="20" spans="2:5" x14ac:dyDescent="0.25">
      <c r="B20" s="157"/>
      <c r="C20" s="63" t="s">
        <v>264</v>
      </c>
      <c r="D20" s="66">
        <v>14</v>
      </c>
    </row>
    <row r="21" spans="2:5" x14ac:dyDescent="0.25">
      <c r="B21" s="157"/>
      <c r="C21" s="51" t="s">
        <v>353</v>
      </c>
      <c r="D21" s="66"/>
    </row>
    <row r="22" spans="2:5" ht="15.75" thickBot="1" x14ac:dyDescent="0.3">
      <c r="B22" s="158"/>
      <c r="C22" s="53" t="s">
        <v>125</v>
      </c>
      <c r="D22" s="67"/>
    </row>
    <row r="23" spans="2:5" x14ac:dyDescent="0.25">
      <c r="B23" s="156" t="s">
        <v>346</v>
      </c>
      <c r="C23" s="42" t="s">
        <v>202</v>
      </c>
      <c r="D23" s="46">
        <v>5</v>
      </c>
    </row>
    <row r="24" spans="2:5" x14ac:dyDescent="0.25">
      <c r="B24" s="157"/>
      <c r="C24" s="41" t="s">
        <v>205</v>
      </c>
      <c r="D24" s="44">
        <v>7</v>
      </c>
    </row>
    <row r="25" spans="2:5" x14ac:dyDescent="0.25">
      <c r="B25" s="157"/>
      <c r="C25" s="41" t="s">
        <v>207</v>
      </c>
      <c r="D25" s="44">
        <v>7</v>
      </c>
    </row>
    <row r="26" spans="2:5" x14ac:dyDescent="0.25">
      <c r="B26" s="157"/>
      <c r="C26" s="41" t="s">
        <v>210</v>
      </c>
      <c r="D26" s="44">
        <v>7</v>
      </c>
    </row>
    <row r="27" spans="2:5" x14ac:dyDescent="0.25">
      <c r="B27" s="157"/>
      <c r="C27" s="41" t="s">
        <v>213</v>
      </c>
      <c r="D27" s="44" t="s">
        <v>242</v>
      </c>
    </row>
    <row r="28" spans="2:5" x14ac:dyDescent="0.25">
      <c r="B28" s="157"/>
      <c r="C28" s="41" t="s">
        <v>216</v>
      </c>
      <c r="D28" s="44" t="s">
        <v>243</v>
      </c>
    </row>
    <row r="29" spans="2:5" x14ac:dyDescent="0.25">
      <c r="B29" s="157"/>
      <c r="C29" s="41" t="s">
        <v>244</v>
      </c>
      <c r="D29" s="44" t="s">
        <v>243</v>
      </c>
    </row>
    <row r="30" spans="2:5" x14ac:dyDescent="0.25">
      <c r="B30" s="157"/>
      <c r="C30" s="41" t="s">
        <v>245</v>
      </c>
      <c r="D30" s="44">
        <v>6</v>
      </c>
    </row>
    <row r="31" spans="2:5" x14ac:dyDescent="0.25">
      <c r="B31" s="157"/>
      <c r="C31" s="51" t="s">
        <v>353</v>
      </c>
      <c r="D31" s="44"/>
    </row>
    <row r="32" spans="2:5" ht="15.75" thickBot="1" x14ac:dyDescent="0.3">
      <c r="B32" s="158"/>
      <c r="C32" s="53" t="s">
        <v>125</v>
      </c>
      <c r="D32" s="45"/>
    </row>
    <row r="33" spans="2:8" x14ac:dyDescent="0.25">
      <c r="B33" s="156" t="s">
        <v>199</v>
      </c>
      <c r="C33" s="42" t="s">
        <v>203</v>
      </c>
      <c r="D33" s="43" t="s">
        <v>243</v>
      </c>
    </row>
    <row r="34" spans="2:8" x14ac:dyDescent="0.25">
      <c r="B34" s="157"/>
      <c r="C34" s="41" t="s">
        <v>246</v>
      </c>
      <c r="D34" s="44" t="s">
        <v>249</v>
      </c>
    </row>
    <row r="35" spans="2:8" x14ac:dyDescent="0.25">
      <c r="B35" s="157"/>
      <c r="C35" s="41" t="s">
        <v>247</v>
      </c>
      <c r="D35" s="44">
        <v>10</v>
      </c>
    </row>
    <row r="36" spans="2:8" x14ac:dyDescent="0.25">
      <c r="B36" s="157"/>
      <c r="C36" s="41" t="s">
        <v>208</v>
      </c>
      <c r="D36" s="44" t="s">
        <v>243</v>
      </c>
    </row>
    <row r="37" spans="2:8" x14ac:dyDescent="0.25">
      <c r="B37" s="157"/>
      <c r="C37" s="41" t="s">
        <v>211</v>
      </c>
      <c r="D37" s="44">
        <v>5</v>
      </c>
    </row>
    <row r="38" spans="2:8" x14ac:dyDescent="0.25">
      <c r="B38" s="157"/>
      <c r="C38" s="41" t="s">
        <v>214</v>
      </c>
      <c r="D38" s="44">
        <v>10</v>
      </c>
    </row>
    <row r="39" spans="2:8" x14ac:dyDescent="0.25">
      <c r="B39" s="157"/>
      <c r="C39" s="41" t="s">
        <v>217</v>
      </c>
      <c r="D39" s="44">
        <v>10</v>
      </c>
    </row>
    <row r="40" spans="2:8" x14ac:dyDescent="0.25">
      <c r="B40" s="157"/>
      <c r="C40" s="41" t="s">
        <v>219</v>
      </c>
      <c r="D40" s="44" t="s">
        <v>248</v>
      </c>
    </row>
    <row r="41" spans="2:8" x14ac:dyDescent="0.25">
      <c r="B41" s="157"/>
      <c r="C41" s="41" t="s">
        <v>221</v>
      </c>
      <c r="D41" s="44" t="s">
        <v>243</v>
      </c>
    </row>
    <row r="42" spans="2:8" x14ac:dyDescent="0.25">
      <c r="B42" s="157"/>
      <c r="C42" s="41" t="s">
        <v>251</v>
      </c>
      <c r="D42" s="44" t="s">
        <v>243</v>
      </c>
      <c r="F42" s="68"/>
      <c r="G42" s="62"/>
      <c r="H42" s="62"/>
    </row>
    <row r="43" spans="2:8" x14ac:dyDescent="0.25">
      <c r="B43" s="157"/>
      <c r="C43" s="41" t="s">
        <v>250</v>
      </c>
      <c r="D43" s="44">
        <v>6</v>
      </c>
      <c r="F43" s="68"/>
      <c r="G43" s="62"/>
      <c r="H43" s="62"/>
    </row>
    <row r="44" spans="2:8" x14ac:dyDescent="0.25">
      <c r="B44" s="157"/>
      <c r="C44" s="51" t="s">
        <v>353</v>
      </c>
      <c r="D44" s="44"/>
      <c r="F44" s="68"/>
      <c r="G44" s="62"/>
      <c r="H44" s="62"/>
    </row>
    <row r="45" spans="2:8" ht="15.75" thickBot="1" x14ac:dyDescent="0.3">
      <c r="B45" s="158"/>
      <c r="C45" s="53" t="s">
        <v>125</v>
      </c>
      <c r="D45" s="45"/>
      <c r="F45" s="68"/>
      <c r="G45" s="62"/>
      <c r="H45" s="62"/>
    </row>
    <row r="46" spans="2:8" x14ac:dyDescent="0.25">
      <c r="B46" s="156" t="s">
        <v>347</v>
      </c>
      <c r="C46" s="69" t="s">
        <v>286</v>
      </c>
      <c r="D46" s="70">
        <v>5</v>
      </c>
      <c r="F46" s="68"/>
      <c r="G46" s="62"/>
      <c r="H46" s="62"/>
    </row>
    <row r="47" spans="2:8" x14ac:dyDescent="0.25">
      <c r="B47" s="157"/>
      <c r="C47" s="71" t="s">
        <v>287</v>
      </c>
      <c r="D47" s="72">
        <v>7</v>
      </c>
      <c r="F47" s="68"/>
      <c r="G47" s="62"/>
      <c r="H47" s="62"/>
    </row>
    <row r="48" spans="2:8" x14ac:dyDescent="0.25">
      <c r="B48" s="157"/>
      <c r="C48" s="71" t="s">
        <v>288</v>
      </c>
      <c r="D48" s="72">
        <v>7</v>
      </c>
      <c r="F48" s="68"/>
      <c r="G48" s="62"/>
      <c r="H48" s="62"/>
    </row>
    <row r="49" spans="2:8" x14ac:dyDescent="0.25">
      <c r="B49" s="157"/>
      <c r="C49" s="71" t="s">
        <v>291</v>
      </c>
      <c r="D49" s="72">
        <v>14</v>
      </c>
      <c r="F49" s="68"/>
      <c r="G49" s="62"/>
      <c r="H49" s="62"/>
    </row>
    <row r="50" spans="2:8" x14ac:dyDescent="0.25">
      <c r="B50" s="157"/>
      <c r="C50" s="71" t="s">
        <v>289</v>
      </c>
      <c r="D50" s="72">
        <v>7</v>
      </c>
      <c r="F50" s="68"/>
      <c r="G50" s="62"/>
      <c r="H50" s="62"/>
    </row>
    <row r="51" spans="2:8" x14ac:dyDescent="0.25">
      <c r="B51" s="157"/>
      <c r="C51" s="71" t="s">
        <v>290</v>
      </c>
      <c r="D51" s="72">
        <v>7</v>
      </c>
      <c r="F51" s="68"/>
      <c r="G51" s="62"/>
      <c r="H51" s="62"/>
    </row>
    <row r="52" spans="2:8" x14ac:dyDescent="0.25">
      <c r="B52" s="157"/>
      <c r="C52" s="71" t="s">
        <v>292</v>
      </c>
      <c r="D52" s="72">
        <v>15</v>
      </c>
      <c r="F52" s="68"/>
      <c r="G52" s="62"/>
      <c r="H52" s="62"/>
    </row>
    <row r="53" spans="2:8" x14ac:dyDescent="0.25">
      <c r="B53" s="157"/>
      <c r="C53" s="71" t="s">
        <v>293</v>
      </c>
      <c r="D53" s="72">
        <v>5</v>
      </c>
      <c r="F53" s="68"/>
      <c r="G53" s="62"/>
      <c r="H53" s="62"/>
    </row>
    <row r="54" spans="2:8" x14ac:dyDescent="0.25">
      <c r="B54" s="157"/>
      <c r="C54" s="71" t="s">
        <v>294</v>
      </c>
      <c r="D54" s="72">
        <v>3</v>
      </c>
      <c r="E54" t="s">
        <v>295</v>
      </c>
      <c r="F54" s="68"/>
      <c r="G54" s="62"/>
      <c r="H54" s="62"/>
    </row>
    <row r="55" spans="2:8" x14ac:dyDescent="0.25">
      <c r="B55" s="157"/>
      <c r="C55" s="73" t="s">
        <v>353</v>
      </c>
      <c r="D55" s="72"/>
      <c r="F55" s="68"/>
      <c r="G55" s="62"/>
      <c r="H55" s="62"/>
    </row>
    <row r="56" spans="2:8" ht="15.75" thickBot="1" x14ac:dyDescent="0.3">
      <c r="B56" s="158"/>
      <c r="C56" s="74" t="s">
        <v>125</v>
      </c>
      <c r="D56" s="75"/>
      <c r="F56" s="68"/>
      <c r="G56" s="62"/>
      <c r="H56" s="62"/>
    </row>
    <row r="57" spans="2:8" x14ac:dyDescent="0.25">
      <c r="B57" s="156" t="s">
        <v>274</v>
      </c>
      <c r="C57" s="42" t="s">
        <v>204</v>
      </c>
      <c r="D57" s="43">
        <v>7</v>
      </c>
      <c r="F57" s="62"/>
      <c r="G57" s="62"/>
      <c r="H57" s="62"/>
    </row>
    <row r="58" spans="2:8" x14ac:dyDescent="0.25">
      <c r="B58" s="157"/>
      <c r="C58" s="41" t="s">
        <v>206</v>
      </c>
      <c r="D58" s="44">
        <v>7</v>
      </c>
    </row>
    <row r="59" spans="2:8" x14ac:dyDescent="0.25">
      <c r="B59" s="157"/>
      <c r="C59" s="41" t="s">
        <v>209</v>
      </c>
      <c r="D59" s="44">
        <v>1</v>
      </c>
      <c r="E59" t="s">
        <v>252</v>
      </c>
    </row>
    <row r="60" spans="2:8" x14ac:dyDescent="0.25">
      <c r="B60" s="157"/>
      <c r="C60" s="41" t="s">
        <v>212</v>
      </c>
      <c r="D60" s="44">
        <v>7</v>
      </c>
    </row>
    <row r="61" spans="2:8" x14ac:dyDescent="0.25">
      <c r="B61" s="157"/>
      <c r="C61" s="41" t="s">
        <v>215</v>
      </c>
      <c r="D61" s="44">
        <v>5</v>
      </c>
    </row>
    <row r="62" spans="2:8" x14ac:dyDescent="0.25">
      <c r="B62" s="157"/>
      <c r="C62" s="41" t="s">
        <v>218</v>
      </c>
      <c r="D62" s="44">
        <v>7</v>
      </c>
    </row>
    <row r="63" spans="2:8" x14ac:dyDescent="0.25">
      <c r="B63" s="157"/>
      <c r="C63" s="41" t="s">
        <v>220</v>
      </c>
      <c r="D63" s="44" t="s">
        <v>243</v>
      </c>
    </row>
    <row r="64" spans="2:8" x14ac:dyDescent="0.25">
      <c r="B64" s="157"/>
      <c r="C64" s="41" t="s">
        <v>222</v>
      </c>
      <c r="D64" s="44">
        <v>5</v>
      </c>
    </row>
    <row r="65" spans="2:5" x14ac:dyDescent="0.25">
      <c r="B65" s="157"/>
      <c r="C65" s="41" t="s">
        <v>223</v>
      </c>
      <c r="D65" s="44">
        <v>5</v>
      </c>
    </row>
    <row r="66" spans="2:5" x14ac:dyDescent="0.25">
      <c r="B66" s="157"/>
      <c r="C66" s="41" t="s">
        <v>224</v>
      </c>
      <c r="D66" s="44">
        <v>5</v>
      </c>
      <c r="E66" t="s">
        <v>253</v>
      </c>
    </row>
    <row r="67" spans="2:5" x14ac:dyDescent="0.25">
      <c r="B67" s="157"/>
      <c r="C67" s="41" t="s">
        <v>225</v>
      </c>
      <c r="D67" s="44">
        <v>7</v>
      </c>
    </row>
    <row r="68" spans="2:5" x14ac:dyDescent="0.25">
      <c r="B68" s="157"/>
      <c r="C68" s="41" t="s">
        <v>226</v>
      </c>
      <c r="D68" s="44">
        <v>7</v>
      </c>
    </row>
    <row r="69" spans="2:5" x14ac:dyDescent="0.25">
      <c r="B69" s="157"/>
      <c r="C69" s="51" t="s">
        <v>353</v>
      </c>
      <c r="D69" s="44"/>
    </row>
    <row r="70" spans="2:5" ht="15.75" thickBot="1" x14ac:dyDescent="0.3">
      <c r="B70" s="158"/>
      <c r="C70" s="53" t="s">
        <v>125</v>
      </c>
      <c r="D70" s="45"/>
    </row>
    <row r="71" spans="2:5" x14ac:dyDescent="0.25">
      <c r="B71" s="156" t="s">
        <v>266</v>
      </c>
      <c r="C71" s="42" t="s">
        <v>68</v>
      </c>
      <c r="D71" s="43">
        <v>1</v>
      </c>
      <c r="E71" t="s">
        <v>254</v>
      </c>
    </row>
    <row r="72" spans="2:5" x14ac:dyDescent="0.25">
      <c r="B72" s="157"/>
      <c r="C72" s="57" t="s">
        <v>267</v>
      </c>
      <c r="D72" s="58">
        <v>1</v>
      </c>
    </row>
    <row r="73" spans="2:5" x14ac:dyDescent="0.25">
      <c r="B73" s="157"/>
      <c r="C73" s="57" t="s">
        <v>268</v>
      </c>
      <c r="D73" s="58">
        <v>1</v>
      </c>
      <c r="E73" t="s">
        <v>269</v>
      </c>
    </row>
    <row r="74" spans="2:5" x14ac:dyDescent="0.25">
      <c r="B74" s="157"/>
      <c r="C74" s="57" t="s">
        <v>270</v>
      </c>
      <c r="D74" s="58">
        <v>7</v>
      </c>
      <c r="E74" t="s">
        <v>271</v>
      </c>
    </row>
    <row r="75" spans="2:5" x14ac:dyDescent="0.25">
      <c r="B75" s="157"/>
      <c r="C75" s="51" t="s">
        <v>352</v>
      </c>
      <c r="D75" s="58"/>
    </row>
    <row r="76" spans="2:5" ht="15.75" thickBot="1" x14ac:dyDescent="0.3">
      <c r="B76" s="158"/>
      <c r="C76" s="53" t="s">
        <v>125</v>
      </c>
      <c r="D76" s="59"/>
    </row>
    <row r="77" spans="2:5" x14ac:dyDescent="0.25">
      <c r="B77" s="156" t="s">
        <v>281</v>
      </c>
      <c r="C77" s="60" t="s">
        <v>272</v>
      </c>
      <c r="D77" s="61">
        <v>3</v>
      </c>
    </row>
    <row r="78" spans="2:5" x14ac:dyDescent="0.25">
      <c r="B78" s="157"/>
      <c r="C78" s="57" t="s">
        <v>273</v>
      </c>
      <c r="D78" s="58">
        <v>7</v>
      </c>
    </row>
    <row r="79" spans="2:5" x14ac:dyDescent="0.25">
      <c r="B79" s="157"/>
      <c r="C79" s="51" t="s">
        <v>353</v>
      </c>
      <c r="D79" s="58"/>
    </row>
    <row r="80" spans="2:5" ht="15.75" thickBot="1" x14ac:dyDescent="0.3">
      <c r="B80" s="158"/>
      <c r="C80" s="53" t="s">
        <v>125</v>
      </c>
      <c r="D80" s="59"/>
    </row>
    <row r="81" spans="2:4" x14ac:dyDescent="0.25">
      <c r="B81" s="162" t="s">
        <v>275</v>
      </c>
      <c r="C81" s="78" t="s">
        <v>276</v>
      </c>
      <c r="D81" s="61">
        <v>42</v>
      </c>
    </row>
    <row r="82" spans="2:4" x14ac:dyDescent="0.25">
      <c r="B82" s="163"/>
      <c r="C82" s="76" t="s">
        <v>277</v>
      </c>
      <c r="D82" s="58">
        <v>28</v>
      </c>
    </row>
    <row r="83" spans="2:4" x14ac:dyDescent="0.25">
      <c r="B83" s="163"/>
      <c r="C83" s="76" t="s">
        <v>278</v>
      </c>
      <c r="D83" s="58">
        <v>7</v>
      </c>
    </row>
    <row r="84" spans="2:4" x14ac:dyDescent="0.25">
      <c r="B84" s="163"/>
      <c r="C84" s="76" t="s">
        <v>279</v>
      </c>
      <c r="D84" s="58">
        <v>14</v>
      </c>
    </row>
    <row r="85" spans="2:4" x14ac:dyDescent="0.25">
      <c r="B85" s="163"/>
      <c r="C85" s="76" t="s">
        <v>280</v>
      </c>
      <c r="D85" s="58">
        <v>42</v>
      </c>
    </row>
    <row r="86" spans="2:4" x14ac:dyDescent="0.25">
      <c r="B86" s="163"/>
      <c r="C86" s="77" t="s">
        <v>353</v>
      </c>
      <c r="D86" s="58"/>
    </row>
    <row r="87" spans="2:4" ht="15.75" thickBot="1" x14ac:dyDescent="0.3">
      <c r="B87" s="164"/>
      <c r="C87" s="79" t="s">
        <v>125</v>
      </c>
      <c r="D87" s="59"/>
    </row>
    <row r="88" spans="2:4" x14ac:dyDescent="0.25">
      <c r="B88" s="165" t="s">
        <v>282</v>
      </c>
      <c r="C88" s="60" t="s">
        <v>283</v>
      </c>
      <c r="D88" s="61">
        <v>42</v>
      </c>
    </row>
    <row r="89" spans="2:4" x14ac:dyDescent="0.25">
      <c r="B89" s="166"/>
      <c r="C89" s="57" t="s">
        <v>284</v>
      </c>
      <c r="D89" s="58">
        <v>2</v>
      </c>
    </row>
    <row r="90" spans="2:4" x14ac:dyDescent="0.25">
      <c r="B90" s="166"/>
      <c r="C90" s="57" t="s">
        <v>285</v>
      </c>
      <c r="D90" s="58">
        <v>7</v>
      </c>
    </row>
    <row r="91" spans="2:4" x14ac:dyDescent="0.25">
      <c r="B91" s="166"/>
      <c r="C91" s="51" t="s">
        <v>353</v>
      </c>
      <c r="D91" s="58"/>
    </row>
    <row r="92" spans="2:4" ht="15.75" thickBot="1" x14ac:dyDescent="0.3">
      <c r="B92" s="167"/>
      <c r="C92" s="53" t="s">
        <v>125</v>
      </c>
      <c r="D92" s="59"/>
    </row>
    <row r="93" spans="2:4" x14ac:dyDescent="0.25">
      <c r="B93" s="156" t="s">
        <v>296</v>
      </c>
      <c r="C93" s="60" t="s">
        <v>297</v>
      </c>
      <c r="D93" s="61">
        <v>10</v>
      </c>
    </row>
    <row r="94" spans="2:4" x14ac:dyDescent="0.25">
      <c r="B94" s="157"/>
      <c r="C94" s="57" t="s">
        <v>298</v>
      </c>
      <c r="D94" s="58">
        <v>5</v>
      </c>
    </row>
    <row r="95" spans="2:4" x14ac:dyDescent="0.25">
      <c r="B95" s="157"/>
      <c r="C95" s="57" t="s">
        <v>299</v>
      </c>
      <c r="D95" s="58">
        <v>21</v>
      </c>
    </row>
    <row r="96" spans="2:4" x14ac:dyDescent="0.25">
      <c r="B96" s="157"/>
      <c r="C96" s="57" t="s">
        <v>300</v>
      </c>
      <c r="D96" s="58">
        <v>14</v>
      </c>
    </row>
    <row r="97" spans="2:5" x14ac:dyDescent="0.25">
      <c r="B97" s="157"/>
      <c r="C97" s="57" t="s">
        <v>301</v>
      </c>
      <c r="D97" s="58">
        <v>7</v>
      </c>
    </row>
    <row r="98" spans="2:5" x14ac:dyDescent="0.25">
      <c r="B98" s="157"/>
      <c r="C98" s="57" t="s">
        <v>302</v>
      </c>
      <c r="D98" s="58">
        <v>21</v>
      </c>
    </row>
    <row r="99" spans="2:5" x14ac:dyDescent="0.25">
      <c r="B99" s="157"/>
      <c r="C99" s="57" t="s">
        <v>303</v>
      </c>
      <c r="D99" s="58">
        <v>365</v>
      </c>
      <c r="E99" t="s">
        <v>304</v>
      </c>
    </row>
    <row r="100" spans="2:5" x14ac:dyDescent="0.25">
      <c r="B100" s="157"/>
      <c r="C100" s="57" t="s">
        <v>305</v>
      </c>
      <c r="D100" s="58">
        <v>42</v>
      </c>
    </row>
    <row r="101" spans="2:5" x14ac:dyDescent="0.25">
      <c r="B101" s="157"/>
      <c r="C101" s="51" t="s">
        <v>353</v>
      </c>
      <c r="D101" s="58"/>
    </row>
    <row r="102" spans="2:5" ht="15.75" thickBot="1" x14ac:dyDescent="0.3">
      <c r="B102" s="158"/>
      <c r="C102" s="53" t="s">
        <v>125</v>
      </c>
      <c r="D102" s="59"/>
    </row>
    <row r="103" spans="2:5" x14ac:dyDescent="0.25">
      <c r="B103" s="156" t="s">
        <v>306</v>
      </c>
      <c r="C103" s="60" t="s">
        <v>307</v>
      </c>
      <c r="D103" s="61">
        <v>3</v>
      </c>
    </row>
    <row r="104" spans="2:5" x14ac:dyDescent="0.25">
      <c r="B104" s="157"/>
      <c r="C104" s="57" t="s">
        <v>308</v>
      </c>
      <c r="D104" s="44">
        <v>7</v>
      </c>
    </row>
    <row r="105" spans="2:5" x14ac:dyDescent="0.25">
      <c r="B105" s="157"/>
      <c r="C105" s="57" t="s">
        <v>309</v>
      </c>
      <c r="D105" s="44">
        <v>14</v>
      </c>
    </row>
    <row r="106" spans="2:5" x14ac:dyDescent="0.25">
      <c r="B106" s="157"/>
      <c r="C106" s="41" t="s">
        <v>310</v>
      </c>
      <c r="D106" s="44">
        <v>14</v>
      </c>
    </row>
    <row r="107" spans="2:5" x14ac:dyDescent="0.25">
      <c r="B107" s="157"/>
      <c r="C107" s="41" t="s">
        <v>311</v>
      </c>
      <c r="D107" s="44">
        <v>10</v>
      </c>
    </row>
    <row r="108" spans="2:5" x14ac:dyDescent="0.25">
      <c r="B108" s="157"/>
      <c r="C108" s="51" t="s">
        <v>353</v>
      </c>
      <c r="D108" s="44"/>
    </row>
    <row r="109" spans="2:5" ht="15.75" thickBot="1" x14ac:dyDescent="0.3">
      <c r="B109" s="158"/>
      <c r="C109" s="53" t="s">
        <v>125</v>
      </c>
      <c r="D109" s="45"/>
    </row>
    <row r="110" spans="2:5" x14ac:dyDescent="0.25">
      <c r="B110" s="156" t="s">
        <v>314</v>
      </c>
      <c r="C110" s="60" t="s">
        <v>312</v>
      </c>
      <c r="D110" s="61">
        <v>7</v>
      </c>
    </row>
    <row r="111" spans="2:5" x14ac:dyDescent="0.25">
      <c r="B111" s="157"/>
      <c r="C111" s="57" t="s">
        <v>313</v>
      </c>
      <c r="D111" s="58">
        <v>14</v>
      </c>
    </row>
    <row r="112" spans="2:5" x14ac:dyDescent="0.25">
      <c r="B112" s="157"/>
      <c r="C112" s="51" t="s">
        <v>353</v>
      </c>
      <c r="D112" s="58"/>
    </row>
    <row r="113" spans="2:4" ht="15.75" thickBot="1" x14ac:dyDescent="0.3">
      <c r="B113" s="158"/>
      <c r="C113" s="53" t="s">
        <v>125</v>
      </c>
      <c r="D113" s="59"/>
    </row>
    <row r="114" spans="2:4" x14ac:dyDescent="0.25">
      <c r="B114" s="156" t="s">
        <v>315</v>
      </c>
      <c r="C114" s="60" t="s">
        <v>316</v>
      </c>
      <c r="D114" s="61">
        <v>28</v>
      </c>
    </row>
    <row r="115" spans="2:4" x14ac:dyDescent="0.25">
      <c r="B115" s="157"/>
      <c r="C115" s="57" t="s">
        <v>317</v>
      </c>
      <c r="D115" s="58">
        <v>14</v>
      </c>
    </row>
    <row r="116" spans="2:4" x14ac:dyDescent="0.25">
      <c r="B116" s="157"/>
      <c r="C116" s="57" t="s">
        <v>318</v>
      </c>
      <c r="D116" s="58">
        <v>42</v>
      </c>
    </row>
    <row r="117" spans="2:4" x14ac:dyDescent="0.25">
      <c r="B117" s="157"/>
      <c r="C117" s="57" t="s">
        <v>319</v>
      </c>
      <c r="D117" s="58">
        <v>28</v>
      </c>
    </row>
    <row r="118" spans="2:4" x14ac:dyDescent="0.25">
      <c r="B118" s="157"/>
      <c r="C118" s="57" t="s">
        <v>320</v>
      </c>
      <c r="D118" s="58">
        <v>42</v>
      </c>
    </row>
    <row r="119" spans="2:4" x14ac:dyDescent="0.25">
      <c r="B119" s="157"/>
      <c r="C119" s="57" t="s">
        <v>321</v>
      </c>
      <c r="D119" s="58">
        <v>28</v>
      </c>
    </row>
    <row r="120" spans="2:4" x14ac:dyDescent="0.25">
      <c r="B120" s="157"/>
      <c r="C120" s="57" t="s">
        <v>322</v>
      </c>
      <c r="D120" s="58">
        <v>42</v>
      </c>
    </row>
    <row r="121" spans="2:4" x14ac:dyDescent="0.25">
      <c r="B121" s="157"/>
      <c r="C121" s="51" t="s">
        <v>353</v>
      </c>
      <c r="D121" s="58"/>
    </row>
    <row r="122" spans="2:4" ht="15.75" thickBot="1" x14ac:dyDescent="0.3">
      <c r="B122" s="158"/>
      <c r="C122" s="53" t="s">
        <v>125</v>
      </c>
      <c r="D122" s="59"/>
    </row>
    <row r="123" spans="2:4" x14ac:dyDescent="0.25">
      <c r="B123" s="156" t="s">
        <v>358</v>
      </c>
      <c r="C123" s="60" t="s">
        <v>324</v>
      </c>
      <c r="D123" s="61">
        <v>7</v>
      </c>
    </row>
    <row r="124" spans="2:4" x14ac:dyDescent="0.25">
      <c r="B124" s="157"/>
      <c r="C124" s="57" t="s">
        <v>325</v>
      </c>
      <c r="D124" s="58">
        <v>7</v>
      </c>
    </row>
    <row r="125" spans="2:4" x14ac:dyDescent="0.25">
      <c r="B125" s="157"/>
      <c r="C125" s="57" t="s">
        <v>326</v>
      </c>
      <c r="D125" s="58">
        <v>14</v>
      </c>
    </row>
    <row r="126" spans="2:4" x14ac:dyDescent="0.25">
      <c r="B126" s="157"/>
      <c r="C126" s="57" t="s">
        <v>327</v>
      </c>
      <c r="D126" s="58">
        <v>7</v>
      </c>
    </row>
    <row r="127" spans="2:4" x14ac:dyDescent="0.25">
      <c r="B127" s="157"/>
      <c r="C127" s="57" t="s">
        <v>329</v>
      </c>
      <c r="D127" s="58">
        <v>14</v>
      </c>
    </row>
    <row r="128" spans="2:4" x14ac:dyDescent="0.25">
      <c r="B128" s="157"/>
      <c r="C128" s="57" t="s">
        <v>328</v>
      </c>
      <c r="D128" s="58">
        <v>42</v>
      </c>
    </row>
    <row r="129" spans="2:6" x14ac:dyDescent="0.25">
      <c r="B129" s="157"/>
      <c r="C129" s="51" t="s">
        <v>353</v>
      </c>
      <c r="D129" s="58"/>
    </row>
    <row r="130" spans="2:6" ht="15.75" thickBot="1" x14ac:dyDescent="0.3">
      <c r="B130" s="158"/>
      <c r="C130" s="53" t="s">
        <v>125</v>
      </c>
      <c r="D130" s="59"/>
    </row>
    <row r="131" spans="2:6" x14ac:dyDescent="0.25">
      <c r="B131" s="156" t="s">
        <v>330</v>
      </c>
      <c r="C131" s="60" t="s">
        <v>331</v>
      </c>
      <c r="D131" s="61">
        <v>1</v>
      </c>
    </row>
    <row r="132" spans="2:6" x14ac:dyDescent="0.25">
      <c r="B132" s="157"/>
      <c r="C132" s="57" t="s">
        <v>333</v>
      </c>
      <c r="D132" s="58">
        <v>3</v>
      </c>
    </row>
    <row r="133" spans="2:6" x14ac:dyDescent="0.25">
      <c r="B133" s="157"/>
      <c r="C133" s="57" t="s">
        <v>332</v>
      </c>
      <c r="D133" s="58">
        <v>5</v>
      </c>
    </row>
    <row r="134" spans="2:6" x14ac:dyDescent="0.25">
      <c r="B134" s="157"/>
      <c r="C134" s="57" t="s">
        <v>334</v>
      </c>
      <c r="D134" s="58">
        <v>7</v>
      </c>
    </row>
    <row r="135" spans="2:6" ht="15.75" thickBot="1" x14ac:dyDescent="0.3">
      <c r="B135" s="157"/>
      <c r="C135" s="57" t="s">
        <v>335</v>
      </c>
      <c r="D135" s="58">
        <v>10</v>
      </c>
    </row>
    <row r="136" spans="2:6" x14ac:dyDescent="0.25">
      <c r="B136" s="157"/>
      <c r="C136" s="57" t="s">
        <v>336</v>
      </c>
      <c r="D136" s="58">
        <v>7</v>
      </c>
      <c r="F136" s="88" t="s">
        <v>198</v>
      </c>
    </row>
    <row r="137" spans="2:6" x14ac:dyDescent="0.25">
      <c r="B137" s="157"/>
      <c r="C137" s="57" t="s">
        <v>337</v>
      </c>
      <c r="D137" s="58">
        <v>28</v>
      </c>
      <c r="F137" s="89"/>
    </row>
    <row r="138" spans="2:6" x14ac:dyDescent="0.25">
      <c r="B138" s="157"/>
      <c r="C138" s="57" t="s">
        <v>338</v>
      </c>
      <c r="D138" s="58">
        <v>5</v>
      </c>
      <c r="F138" s="89"/>
    </row>
    <row r="139" spans="2:6" x14ac:dyDescent="0.25">
      <c r="B139" s="157"/>
      <c r="C139" s="57" t="s">
        <v>339</v>
      </c>
      <c r="D139" s="58">
        <v>1</v>
      </c>
      <c r="F139" s="89"/>
    </row>
    <row r="140" spans="2:6" x14ac:dyDescent="0.25">
      <c r="B140" s="157"/>
      <c r="C140" s="57" t="s">
        <v>340</v>
      </c>
      <c r="D140" s="58">
        <v>7</v>
      </c>
      <c r="F140" s="89"/>
    </row>
    <row r="141" spans="2:6" x14ac:dyDescent="0.25">
      <c r="B141" s="157"/>
      <c r="C141" s="57" t="s">
        <v>341</v>
      </c>
      <c r="D141" s="58">
        <v>3</v>
      </c>
      <c r="F141" s="89"/>
    </row>
    <row r="142" spans="2:6" x14ac:dyDescent="0.25">
      <c r="B142" s="157"/>
      <c r="C142" s="57" t="s">
        <v>342</v>
      </c>
      <c r="D142" s="58">
        <v>4</v>
      </c>
      <c r="F142" s="89"/>
    </row>
    <row r="143" spans="2:6" x14ac:dyDescent="0.25">
      <c r="B143" s="157"/>
      <c r="C143" s="57" t="s">
        <v>343</v>
      </c>
      <c r="D143" s="58">
        <v>8</v>
      </c>
      <c r="F143" s="89"/>
    </row>
    <row r="144" spans="2:6" ht="15.75" thickBot="1" x14ac:dyDescent="0.3">
      <c r="B144" s="157"/>
      <c r="C144" s="57" t="s">
        <v>344</v>
      </c>
      <c r="D144" s="58">
        <v>3</v>
      </c>
      <c r="F144" s="90"/>
    </row>
    <row r="145" spans="2:6" x14ac:dyDescent="0.25">
      <c r="B145" s="157"/>
      <c r="C145" s="57" t="s">
        <v>345</v>
      </c>
      <c r="D145" s="44">
        <v>7</v>
      </c>
      <c r="F145" s="88" t="s">
        <v>255</v>
      </c>
    </row>
    <row r="146" spans="2:6" x14ac:dyDescent="0.25">
      <c r="B146" s="157"/>
      <c r="C146" s="57" t="s">
        <v>64</v>
      </c>
      <c r="D146" s="44">
        <v>3</v>
      </c>
      <c r="F146" s="89"/>
    </row>
    <row r="147" spans="2:6" x14ac:dyDescent="0.25">
      <c r="B147" s="157"/>
      <c r="C147" s="51" t="s">
        <v>200</v>
      </c>
      <c r="D147" s="44">
        <v>14</v>
      </c>
      <c r="F147" s="89"/>
    </row>
    <row r="148" spans="2:6" x14ac:dyDescent="0.25">
      <c r="B148" s="157"/>
      <c r="C148" s="51" t="s">
        <v>201</v>
      </c>
      <c r="D148" s="44">
        <v>7</v>
      </c>
      <c r="F148" s="89"/>
    </row>
    <row r="149" spans="2:6" x14ac:dyDescent="0.25">
      <c r="B149" s="157"/>
      <c r="C149" s="51" t="s">
        <v>353</v>
      </c>
      <c r="D149" s="44"/>
      <c r="F149" s="89"/>
    </row>
    <row r="150" spans="2:6" ht="15.75" thickBot="1" x14ac:dyDescent="0.3">
      <c r="B150" s="158"/>
      <c r="C150" s="53" t="s">
        <v>125</v>
      </c>
      <c r="D150" s="45"/>
      <c r="F150" s="89"/>
    </row>
    <row r="151" spans="2:6" ht="15.75" thickBot="1" x14ac:dyDescent="0.3">
      <c r="B151" s="82" t="s">
        <v>355</v>
      </c>
      <c r="C151" s="80"/>
      <c r="D151" s="81"/>
      <c r="F151" s="89"/>
    </row>
    <row r="152" spans="2:6" ht="15.75" thickBot="1" x14ac:dyDescent="0.3">
      <c r="B152" s="82" t="s">
        <v>119</v>
      </c>
      <c r="C152" s="80"/>
      <c r="D152" s="81"/>
      <c r="F152" s="89"/>
    </row>
    <row r="153" spans="2:6" ht="15.75" thickBot="1" x14ac:dyDescent="0.3">
      <c r="F153" s="90"/>
    </row>
    <row r="154" spans="2:6" x14ac:dyDescent="0.25">
      <c r="F154" s="88" t="s">
        <v>346</v>
      </c>
    </row>
    <row r="155" spans="2:6" ht="15.75" thickBot="1" x14ac:dyDescent="0.3">
      <c r="F155" s="89"/>
    </row>
    <row r="156" spans="2:6" ht="15.75" thickBot="1" x14ac:dyDescent="0.3">
      <c r="B156" s="88" t="s">
        <v>198</v>
      </c>
      <c r="F156" s="89"/>
    </row>
    <row r="157" spans="2:6" ht="15.75" thickBot="1" x14ac:dyDescent="0.3">
      <c r="B157" s="88" t="s">
        <v>255</v>
      </c>
      <c r="F157" s="89"/>
    </row>
    <row r="158" spans="2:6" ht="15.75" thickBot="1" x14ac:dyDescent="0.3">
      <c r="B158" s="88" t="s">
        <v>346</v>
      </c>
      <c r="F158" s="89"/>
    </row>
    <row r="159" spans="2:6" ht="15.75" thickBot="1" x14ac:dyDescent="0.3">
      <c r="B159" s="88" t="s">
        <v>199</v>
      </c>
      <c r="F159" s="89"/>
    </row>
    <row r="160" spans="2:6" ht="15.75" thickBot="1" x14ac:dyDescent="0.3">
      <c r="B160" s="88" t="s">
        <v>347</v>
      </c>
      <c r="F160" s="89"/>
    </row>
    <row r="161" spans="2:6" ht="15.75" thickBot="1" x14ac:dyDescent="0.3">
      <c r="B161" s="88" t="s">
        <v>274</v>
      </c>
      <c r="F161" s="88" t="s">
        <v>281</v>
      </c>
    </row>
    <row r="162" spans="2:6" ht="15.75" thickBot="1" x14ac:dyDescent="0.3">
      <c r="B162" s="88" t="s">
        <v>266</v>
      </c>
      <c r="F162" s="89"/>
    </row>
    <row r="163" spans="2:6" ht="15.75" thickBot="1" x14ac:dyDescent="0.3">
      <c r="B163" s="88" t="s">
        <v>281</v>
      </c>
      <c r="F163" s="89"/>
    </row>
    <row r="164" spans="2:6" ht="15.75" thickBot="1" x14ac:dyDescent="0.3">
      <c r="B164" s="91" t="s">
        <v>275</v>
      </c>
      <c r="F164" s="89"/>
    </row>
    <row r="165" spans="2:6" ht="15.75" thickBot="1" x14ac:dyDescent="0.3">
      <c r="B165" s="88" t="s">
        <v>282</v>
      </c>
      <c r="F165" s="89"/>
    </row>
    <row r="166" spans="2:6" ht="15.75" thickBot="1" x14ac:dyDescent="0.3">
      <c r="B166" s="88" t="s">
        <v>296</v>
      </c>
      <c r="F166" s="90"/>
    </row>
    <row r="167" spans="2:6" ht="15.75" thickBot="1" x14ac:dyDescent="0.3">
      <c r="B167" s="88" t="s">
        <v>306</v>
      </c>
      <c r="F167" s="88" t="s">
        <v>323</v>
      </c>
    </row>
    <row r="168" spans="2:6" ht="15.75" thickBot="1" x14ac:dyDescent="0.3">
      <c r="B168" s="88" t="s">
        <v>314</v>
      </c>
      <c r="F168" s="90"/>
    </row>
    <row r="169" spans="2:6" ht="15.75" thickBot="1" x14ac:dyDescent="0.3">
      <c r="B169" s="88" t="s">
        <v>315</v>
      </c>
      <c r="F169" s="89"/>
    </row>
    <row r="170" spans="2:6" ht="15.75" thickBot="1" x14ac:dyDescent="0.3">
      <c r="B170" s="88" t="s">
        <v>358</v>
      </c>
      <c r="F170" s="89"/>
    </row>
    <row r="171" spans="2:6" ht="15.75" thickBot="1" x14ac:dyDescent="0.3">
      <c r="B171" s="88" t="s">
        <v>330</v>
      </c>
      <c r="F171" s="82" t="s">
        <v>355</v>
      </c>
    </row>
    <row r="172" spans="2:6" ht="15.75" thickBot="1" x14ac:dyDescent="0.3">
      <c r="B172" s="82" t="s">
        <v>355</v>
      </c>
    </row>
    <row r="173" spans="2:6" ht="15.75" thickBot="1" x14ac:dyDescent="0.3">
      <c r="B173" s="82" t="s">
        <v>119</v>
      </c>
    </row>
    <row r="174" spans="2:6" x14ac:dyDescent="0.25">
      <c r="B174" s="89"/>
    </row>
    <row r="175" spans="2:6" x14ac:dyDescent="0.25">
      <c r="B175" s="89"/>
    </row>
    <row r="176" spans="2:6" x14ac:dyDescent="0.25">
      <c r="B176" s="89"/>
    </row>
    <row r="177" spans="2:2" ht="15.75" thickBot="1" x14ac:dyDescent="0.3">
      <c r="B177" s="90"/>
    </row>
  </sheetData>
  <mergeCells count="17">
    <mergeCell ref="B93:B102"/>
    <mergeCell ref="B2:D2"/>
    <mergeCell ref="B57:B70"/>
    <mergeCell ref="B71:B76"/>
    <mergeCell ref="B77:B80"/>
    <mergeCell ref="B81:B87"/>
    <mergeCell ref="B88:B92"/>
    <mergeCell ref="B5:B13"/>
    <mergeCell ref="B14:B22"/>
    <mergeCell ref="B23:B32"/>
    <mergeCell ref="B33:B45"/>
    <mergeCell ref="B46:B56"/>
    <mergeCell ref="B103:B109"/>
    <mergeCell ref="B110:B113"/>
    <mergeCell ref="B114:B122"/>
    <mergeCell ref="B123:B130"/>
    <mergeCell ref="B131:B1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21</vt:i4>
      </vt:variant>
    </vt:vector>
  </HeadingPairs>
  <TitlesOfParts>
    <vt:vector size="26" baseType="lpstr">
      <vt:lpstr>Identification ES</vt:lpstr>
      <vt:lpstr>Grille audit</vt:lpstr>
      <vt:lpstr>Abréviations</vt:lpstr>
      <vt:lpstr>Liste</vt:lpstr>
      <vt:lpstr>Feuil1</vt:lpstr>
      <vt:lpstr>Bactériémies_liées_aux_catheters_veineux_centraux</vt:lpstr>
      <vt:lpstr>Bactériémies_primaires_non_compliquées</vt:lpstr>
      <vt:lpstr>Endocardites_infectieuses</vt:lpstr>
      <vt:lpstr>'Grille audit'!Impression_des_titres</vt:lpstr>
      <vt:lpstr>Indication_hors_référentiel_HAS_SPILF</vt:lpstr>
      <vt:lpstr>Indication_non_retrouvée</vt:lpstr>
      <vt:lpstr>Infections_de_dispositif_électronique_cardiaque_implantable</vt:lpstr>
      <vt:lpstr>Infections_digestives</vt:lpstr>
      <vt:lpstr>Infections_génitales_hautes_et_infections_sexuellement_transmissibles</vt:lpstr>
      <vt:lpstr>Infections_neuro_méningées</vt:lpstr>
      <vt:lpstr>Infections_ORL_de_l_adulte</vt:lpstr>
      <vt:lpstr>Infections_ORL_de_l_enfant</vt:lpstr>
      <vt:lpstr>Infections_osseuses_natives</vt:lpstr>
      <vt:lpstr>Infections_peau_et_tissus_mous</vt:lpstr>
      <vt:lpstr>Infections_respiratoires_basses</vt:lpstr>
      <vt:lpstr>infections_urinaires</vt:lpstr>
      <vt:lpstr>Infections_urinaires_de_la_femme</vt:lpstr>
      <vt:lpstr>Neutropénies_fébriles</vt:lpstr>
      <vt:lpstr>Pied_diabétique</vt:lpstr>
      <vt:lpstr>Type_d_infection</vt:lpstr>
      <vt:lpstr>'Grille audit'!Zone_d_impression</vt:lpstr>
    </vt:vector>
  </TitlesOfParts>
  <Company>CHU de NANTES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NEYRAT Lucie</dc:creator>
  <cp:lastModifiedBy>CHOPARD, Virginie (ARS-GRANDEST)</cp:lastModifiedBy>
  <cp:lastPrinted>2020-02-20T12:32:17Z</cp:lastPrinted>
  <dcterms:created xsi:type="dcterms:W3CDTF">2018-04-30T07:37:47Z</dcterms:created>
  <dcterms:modified xsi:type="dcterms:W3CDTF">2025-09-04T13:53:45Z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2025-09-01T14:55:15Z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681be106-cb28-4858-a6ea-f25cd9bf96cd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